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20170922\Dokumenti\KATARINA\2022\ZAVRS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8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F283" i="9"/>
  <c r="F282" i="9"/>
  <c r="H281" i="9"/>
  <c r="G281" i="9"/>
  <c r="F281" i="9"/>
  <c r="H280" i="9"/>
  <c r="G280" i="9"/>
  <c r="E280" i="9" s="1"/>
  <c r="B280" i="9" s="1"/>
  <c r="F280" i="9"/>
  <c r="H279" i="9"/>
  <c r="G279" i="9"/>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E266" i="9"/>
  <c r="M265" i="9"/>
  <c r="L265" i="9"/>
  <c r="F265" i="9"/>
  <c r="E265" i="9"/>
  <c r="B265" i="9" s="1"/>
  <c r="M264" i="9"/>
  <c r="L264" i="9"/>
  <c r="F264" i="9"/>
  <c r="E264" i="9"/>
  <c r="M263" i="9"/>
  <c r="L263" i="9"/>
  <c r="F263" i="9"/>
  <c r="B263" i="9" s="1"/>
  <c r="E263" i="9"/>
  <c r="M262" i="9"/>
  <c r="L262" i="9"/>
  <c r="F262" i="9" s="1"/>
  <c r="E262" i="9"/>
  <c r="B262" i="9" s="1"/>
  <c r="M261" i="9"/>
  <c r="F261" i="9" s="1"/>
  <c r="B261" i="9" s="1"/>
  <c r="L261" i="9"/>
  <c r="E261" i="9"/>
  <c r="M260" i="9"/>
  <c r="L260" i="9"/>
  <c r="F260" i="9" s="1"/>
  <c r="E260" i="9"/>
  <c r="M259" i="9"/>
  <c r="L259" i="9"/>
  <c r="F259" i="9" s="1"/>
  <c r="B259" i="9" s="1"/>
  <c r="E259" i="9"/>
  <c r="M258" i="9"/>
  <c r="L258" i="9"/>
  <c r="E258" i="9"/>
  <c r="M257" i="9"/>
  <c r="L257" i="9"/>
  <c r="F257" i="9"/>
  <c r="E257" i="9"/>
  <c r="B257" i="9" s="1"/>
  <c r="M256" i="9"/>
  <c r="L256" i="9"/>
  <c r="F256" i="9"/>
  <c r="E256" i="9"/>
  <c r="M255" i="9"/>
  <c r="L255" i="9"/>
  <c r="F255" i="9"/>
  <c r="B255" i="9" s="1"/>
  <c r="E255" i="9"/>
  <c r="M254" i="9"/>
  <c r="L254" i="9"/>
  <c r="F254" i="9" s="1"/>
  <c r="B254" i="9" s="1"/>
  <c r="E254" i="9"/>
  <c r="M253" i="9"/>
  <c r="F253" i="9" s="1"/>
  <c r="B253" i="9" s="1"/>
  <c r="L253" i="9"/>
  <c r="E253" i="9"/>
  <c r="M252" i="9"/>
  <c r="L252" i="9"/>
  <c r="F252" i="9" s="1"/>
  <c r="E252" i="9"/>
  <c r="M251" i="9"/>
  <c r="L251" i="9"/>
  <c r="F251" i="9" s="1"/>
  <c r="B251" i="9" s="1"/>
  <c r="E251" i="9"/>
  <c r="M250" i="9"/>
  <c r="L250" i="9"/>
  <c r="E250" i="9"/>
  <c r="M249" i="9"/>
  <c r="F249" i="9" s="1"/>
  <c r="L249" i="9"/>
  <c r="E249" i="9"/>
  <c r="M248" i="9"/>
  <c r="L248" i="9"/>
  <c r="F248" i="9"/>
  <c r="E248" i="9"/>
  <c r="M247" i="9"/>
  <c r="L247" i="9"/>
  <c r="F247" i="9"/>
  <c r="B247" i="9" s="1"/>
  <c r="E247" i="9"/>
  <c r="M246" i="9"/>
  <c r="L246" i="9"/>
  <c r="F246" i="9" s="1"/>
  <c r="E246" i="9"/>
  <c r="B246" i="9" s="1"/>
  <c r="M245" i="9"/>
  <c r="F245" i="9" s="1"/>
  <c r="B245" i="9" s="1"/>
  <c r="L245" i="9"/>
  <c r="E245" i="9"/>
  <c r="M244" i="9"/>
  <c r="L244" i="9"/>
  <c r="F244" i="9" s="1"/>
  <c r="E244" i="9"/>
  <c r="M243" i="9"/>
  <c r="L243" i="9"/>
  <c r="F243" i="9" s="1"/>
  <c r="B243" i="9" s="1"/>
  <c r="E243" i="9"/>
  <c r="M242" i="9"/>
  <c r="L242" i="9"/>
  <c r="E242" i="9"/>
  <c r="M241" i="9"/>
  <c r="F241" i="9" s="1"/>
  <c r="L241" i="9"/>
  <c r="E241" i="9"/>
  <c r="B241" i="9" s="1"/>
  <c r="M240" i="9"/>
  <c r="L240" i="9"/>
  <c r="F240" i="9"/>
  <c r="E240" i="9"/>
  <c r="M239" i="9"/>
  <c r="L239" i="9"/>
  <c r="F239" i="9"/>
  <c r="B239" i="9" s="1"/>
  <c r="E239" i="9"/>
  <c r="M238" i="9"/>
  <c r="L238" i="9"/>
  <c r="F238" i="9" s="1"/>
  <c r="E238" i="9"/>
  <c r="B238" i="9" s="1"/>
  <c r="M237" i="9"/>
  <c r="F237" i="9" s="1"/>
  <c r="B237" i="9" s="1"/>
  <c r="L237" i="9"/>
  <c r="E237" i="9"/>
  <c r="M236" i="9"/>
  <c r="L236" i="9"/>
  <c r="F236" i="9" s="1"/>
  <c r="E236" i="9"/>
  <c r="M235" i="9"/>
  <c r="L235" i="9"/>
  <c r="F235" i="9" s="1"/>
  <c r="B235" i="9" s="1"/>
  <c r="E235" i="9"/>
  <c r="M234" i="9"/>
  <c r="L234" i="9"/>
  <c r="E234" i="9"/>
  <c r="M233" i="9"/>
  <c r="F233" i="9" s="1"/>
  <c r="L233" i="9"/>
  <c r="E233" i="9"/>
  <c r="M232" i="9"/>
  <c r="L232" i="9"/>
  <c r="F232" i="9"/>
  <c r="E232" i="9"/>
  <c r="M231" i="9"/>
  <c r="L231" i="9"/>
  <c r="F231" i="9"/>
  <c r="B231" i="9" s="1"/>
  <c r="E231" i="9"/>
  <c r="M230" i="9"/>
  <c r="L230" i="9"/>
  <c r="F230" i="9" s="1"/>
  <c r="E230" i="9"/>
  <c r="B230" i="9" s="1"/>
  <c r="M229" i="9"/>
  <c r="F229" i="9" s="1"/>
  <c r="B229" i="9" s="1"/>
  <c r="L229" i="9"/>
  <c r="E229" i="9"/>
  <c r="M228" i="9"/>
  <c r="L228" i="9"/>
  <c r="F228" i="9" s="1"/>
  <c r="E228" i="9"/>
  <c r="M227" i="9"/>
  <c r="L227" i="9"/>
  <c r="F227" i="9" s="1"/>
  <c r="B227" i="9" s="1"/>
  <c r="E227" i="9"/>
  <c r="M226" i="9"/>
  <c r="L226" i="9"/>
  <c r="E226" i="9"/>
  <c r="H225" i="9"/>
  <c r="G225" i="9"/>
  <c r="F225" i="9"/>
  <c r="E225" i="9"/>
  <c r="B225" i="9" s="1"/>
  <c r="M224" i="9"/>
  <c r="L224" i="9"/>
  <c r="F224" i="9"/>
  <c r="E224" i="9"/>
  <c r="M223" i="9"/>
  <c r="L223" i="9"/>
  <c r="F223" i="9"/>
  <c r="B223" i="9" s="1"/>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B152" i="9" s="1"/>
  <c r="E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G144" i="9"/>
  <c r="F144" i="9"/>
  <c r="E144" i="9"/>
  <c r="B144" i="9" s="1"/>
  <c r="H143" i="9"/>
  <c r="G143" i="9"/>
  <c r="F143" i="9"/>
  <c r="F142" i="9"/>
  <c r="H141" i="9"/>
  <c r="G141" i="9"/>
  <c r="E141" i="9" s="1"/>
  <c r="F141" i="9"/>
  <c r="B141" i="9"/>
  <c r="H140" i="9"/>
  <c r="G140" i="9"/>
  <c r="F140" i="9"/>
  <c r="E140" i="9"/>
  <c r="B140" i="9" s="1"/>
  <c r="H139" i="9"/>
  <c r="G139" i="9"/>
  <c r="F139" i="9"/>
  <c r="E139" i="9"/>
  <c r="H138" i="9"/>
  <c r="G138" i="9"/>
  <c r="E138" i="9" s="1"/>
  <c r="B138" i="9" s="1"/>
  <c r="F138" i="9"/>
  <c r="H137" i="9"/>
  <c r="G137" i="9"/>
  <c r="E137" i="9" s="1"/>
  <c r="F137" i="9"/>
  <c r="B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G127" i="9"/>
  <c r="F127" i="9"/>
  <c r="E127" i="9"/>
  <c r="H126" i="9"/>
  <c r="G126" i="9"/>
  <c r="E126" i="9" s="1"/>
  <c r="B126" i="9" s="1"/>
  <c r="F126" i="9"/>
  <c r="H125" i="9"/>
  <c r="G125" i="9"/>
  <c r="E125" i="9" s="1"/>
  <c r="F125" i="9"/>
  <c r="B125" i="9"/>
  <c r="H124" i="9"/>
  <c r="G124" i="9"/>
  <c r="F124" i="9"/>
  <c r="E124" i="9"/>
  <c r="B124" i="9" s="1"/>
  <c r="H123" i="9"/>
  <c r="G123" i="9"/>
  <c r="F123" i="9"/>
  <c r="E123" i="9"/>
  <c r="H122" i="9"/>
  <c r="G122" i="9"/>
  <c r="E122" i="9" s="1"/>
  <c r="B122" i="9" s="1"/>
  <c r="F122" i="9"/>
  <c r="H121" i="9"/>
  <c r="G121" i="9"/>
  <c r="E121" i="9" s="1"/>
  <c r="F121" i="9"/>
  <c r="B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F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I3" i="9"/>
  <c r="H3" i="9"/>
  <c r="G3" i="9"/>
  <c r="D101" i="8"/>
  <c r="D95" i="8"/>
  <c r="D90" i="8"/>
  <c r="D85" i="8"/>
  <c r="D80" i="8"/>
  <c r="D75" i="8"/>
  <c r="D70" i="8"/>
  <c r="D65" i="8"/>
  <c r="D60" i="8"/>
  <c r="D55" i="8"/>
  <c r="D49" i="8" s="1"/>
  <c r="C1524" i="1" s="1"/>
  <c r="D50" i="8"/>
  <c r="D44" i="8"/>
  <c r="D36" i="8"/>
  <c r="D26" i="8"/>
  <c r="D24" i="8" s="1"/>
  <c r="C1499" i="1" s="1"/>
  <c r="D18" i="8"/>
  <c r="D8" i="8"/>
  <c r="E44" i="7"/>
  <c r="D44" i="7"/>
  <c r="E39" i="7"/>
  <c r="E38" i="7" s="1"/>
  <c r="D39" i="7"/>
  <c r="D38" i="7" s="1"/>
  <c r="E30" i="7"/>
  <c r="D30" i="7"/>
  <c r="E23" i="7"/>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G289" i="9" s="1"/>
  <c r="F179" i="5"/>
  <c r="F178" i="5"/>
  <c r="E177" i="5"/>
  <c r="H289" i="9" s="1"/>
  <c r="F173" i="5"/>
  <c r="F172" i="5"/>
  <c r="F171" i="5"/>
  <c r="E170" i="5"/>
  <c r="D170" i="5"/>
  <c r="C1148" i="1" s="1"/>
  <c r="G1148" i="1"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E134" i="5" s="1"/>
  <c r="D135" i="5"/>
  <c r="D134" i="5" s="1"/>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F78" i="5" s="1"/>
  <c r="E78" i="5"/>
  <c r="F77" i="5"/>
  <c r="F76" i="5"/>
  <c r="F75" i="5"/>
  <c r="F74" i="5"/>
  <c r="F73" i="5"/>
  <c r="F72" i="5"/>
  <c r="F71" i="5"/>
  <c r="E70" i="5"/>
  <c r="E69" i="5" s="1"/>
  <c r="D70" i="5"/>
  <c r="D69" i="5"/>
  <c r="F67" i="5"/>
  <c r="F66" i="5"/>
  <c r="F65" i="5"/>
  <c r="F64" i="5"/>
  <c r="E63" i="5"/>
  <c r="D1041" i="1" s="1"/>
  <c r="H1041" i="1" s="1"/>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2" i="9" s="1"/>
  <c r="D603" i="4"/>
  <c r="G142" i="9" s="1"/>
  <c r="E142" i="9" s="1"/>
  <c r="B142" i="9"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3" i="1" s="1"/>
  <c r="D418" i="4"/>
  <c r="E417" i="4"/>
  <c r="E644" i="4" s="1"/>
  <c r="D638" i="1" s="1"/>
  <c r="D417" i="4"/>
  <c r="E416" i="4"/>
  <c r="D416" i="4"/>
  <c r="F411" i="4"/>
  <c r="F410" i="4"/>
  <c r="F409" i="4"/>
  <c r="F406" i="4"/>
  <c r="F405" i="4"/>
  <c r="F404" i="4"/>
  <c r="F403" i="4"/>
  <c r="E402" i="4"/>
  <c r="D397" i="1" s="1"/>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F355" i="4"/>
  <c r="F354" i="4"/>
  <c r="F353" i="4"/>
  <c r="F352" i="4"/>
  <c r="E352" i="4"/>
  <c r="D352" i="4"/>
  <c r="E351" i="4"/>
  <c r="D346" i="1"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1" i="1" s="1"/>
  <c r="D225" i="4"/>
  <c r="D224"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H129" i="1" s="1"/>
  <c r="D134" i="4"/>
  <c r="D133" i="4"/>
  <c r="F132" i="4"/>
  <c r="F131" i="4"/>
  <c r="F130" i="4"/>
  <c r="F129" i="4"/>
  <c r="E128" i="4"/>
  <c r="D124" i="1" s="1"/>
  <c r="D128" i="4"/>
  <c r="F127" i="4"/>
  <c r="F126" i="4"/>
  <c r="E125" i="4"/>
  <c r="E124" i="4" s="1"/>
  <c r="D120" i="1"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D77" i="4"/>
  <c r="F76" i="4"/>
  <c r="F75" i="4"/>
  <c r="E74" i="4"/>
  <c r="D74" i="4"/>
  <c r="C70" i="1" s="1"/>
  <c r="F73" i="4"/>
  <c r="F72" i="4"/>
  <c r="E71" i="4"/>
  <c r="D71" i="4"/>
  <c r="F71" i="4" s="1"/>
  <c r="F70" i="4"/>
  <c r="F69" i="4"/>
  <c r="E68" i="4"/>
  <c r="D68" i="4"/>
  <c r="F68" i="4" s="1"/>
  <c r="F67" i="4"/>
  <c r="F66" i="4"/>
  <c r="F65" i="4"/>
  <c r="E65" i="4"/>
  <c r="D65" i="4"/>
  <c r="F64" i="4"/>
  <c r="F63" i="4"/>
  <c r="E62" i="4"/>
  <c r="F62" i="4" s="1"/>
  <c r="D62" i="4"/>
  <c r="F61" i="4"/>
  <c r="F60" i="4"/>
  <c r="E59" i="4"/>
  <c r="D59" i="4"/>
  <c r="F59" i="4" s="1"/>
  <c r="F58" i="4"/>
  <c r="F57" i="4"/>
  <c r="F56" i="4"/>
  <c r="F55"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C1578" i="1"/>
  <c r="G1578" i="1" s="1"/>
  <c r="C1577" i="1"/>
  <c r="H1577" i="1" s="1"/>
  <c r="C1576" i="1"/>
  <c r="H1576" i="1" s="1"/>
  <c r="G1575" i="1"/>
  <c r="C1575" i="1"/>
  <c r="H1575" i="1" s="1"/>
  <c r="H1574" i="1"/>
  <c r="C1574" i="1"/>
  <c r="G1574" i="1" s="1"/>
  <c r="H1573" i="1"/>
  <c r="G1573" i="1"/>
  <c r="C1573" i="1"/>
  <c r="G1572" i="1"/>
  <c r="C1572" i="1"/>
  <c r="H1572" i="1" s="1"/>
  <c r="G1571" i="1"/>
  <c r="C1571" i="1"/>
  <c r="H1571" i="1" s="1"/>
  <c r="H1570" i="1"/>
  <c r="C1570" i="1"/>
  <c r="G1570" i="1" s="1"/>
  <c r="H1569" i="1"/>
  <c r="G1569" i="1"/>
  <c r="C1569" i="1"/>
  <c r="H1568" i="1"/>
  <c r="G1568" i="1"/>
  <c r="C1568" i="1"/>
  <c r="G1567" i="1"/>
  <c r="C1567" i="1"/>
  <c r="H1567" i="1" s="1"/>
  <c r="H1566" i="1"/>
  <c r="C1566" i="1"/>
  <c r="G1566" i="1" s="1"/>
  <c r="H1565" i="1"/>
  <c r="G1565" i="1"/>
  <c r="C1565" i="1"/>
  <c r="G1564" i="1"/>
  <c r="C1564" i="1"/>
  <c r="H1564" i="1" s="1"/>
  <c r="G1563" i="1"/>
  <c r="C1563" i="1"/>
  <c r="H1563" i="1" s="1"/>
  <c r="H1562" i="1"/>
  <c r="C1562" i="1"/>
  <c r="G1562" i="1" s="1"/>
  <c r="H1561" i="1"/>
  <c r="G1561" i="1"/>
  <c r="C1561" i="1"/>
  <c r="H1560" i="1"/>
  <c r="G1560" i="1"/>
  <c r="C1560" i="1"/>
  <c r="G1559" i="1"/>
  <c r="C1559" i="1"/>
  <c r="H1559" i="1" s="1"/>
  <c r="H1558" i="1"/>
  <c r="C1558" i="1"/>
  <c r="G1558" i="1" s="1"/>
  <c r="H1557" i="1"/>
  <c r="G1557" i="1"/>
  <c r="C1557" i="1"/>
  <c r="G1556" i="1"/>
  <c r="C1556" i="1"/>
  <c r="H1556" i="1" s="1"/>
  <c r="G1555" i="1"/>
  <c r="C1555" i="1"/>
  <c r="H1555" i="1" s="1"/>
  <c r="H1554" i="1"/>
  <c r="C1554" i="1"/>
  <c r="G1554" i="1" s="1"/>
  <c r="H1553" i="1"/>
  <c r="G1553" i="1"/>
  <c r="C1553" i="1"/>
  <c r="H1552" i="1"/>
  <c r="G1552" i="1"/>
  <c r="C1552" i="1"/>
  <c r="G1551" i="1"/>
  <c r="C1551" i="1"/>
  <c r="H1551" i="1" s="1"/>
  <c r="H1550" i="1"/>
  <c r="C1550" i="1"/>
  <c r="G1550" i="1" s="1"/>
  <c r="H1549" i="1"/>
  <c r="G1549" i="1"/>
  <c r="C1549" i="1"/>
  <c r="G1548" i="1"/>
  <c r="C1548" i="1"/>
  <c r="H1548" i="1" s="1"/>
  <c r="G1547" i="1"/>
  <c r="C1547" i="1"/>
  <c r="H1547" i="1" s="1"/>
  <c r="H1546" i="1"/>
  <c r="C1546" i="1"/>
  <c r="G1546" i="1" s="1"/>
  <c r="H1545" i="1"/>
  <c r="G1545" i="1"/>
  <c r="C1545" i="1"/>
  <c r="H1544" i="1"/>
  <c r="G1544" i="1"/>
  <c r="C1544" i="1"/>
  <c r="G1543" i="1"/>
  <c r="C1543" i="1"/>
  <c r="H1543" i="1" s="1"/>
  <c r="H1542" i="1"/>
  <c r="C1542" i="1"/>
  <c r="G1542" i="1" s="1"/>
  <c r="H1541" i="1"/>
  <c r="G1541" i="1"/>
  <c r="C1541" i="1"/>
  <c r="G1540" i="1"/>
  <c r="C1540" i="1"/>
  <c r="H1540" i="1" s="1"/>
  <c r="G1539" i="1"/>
  <c r="C1539" i="1"/>
  <c r="H1539" i="1" s="1"/>
  <c r="H1538" i="1"/>
  <c r="C1538" i="1"/>
  <c r="G1538" i="1" s="1"/>
  <c r="H1537" i="1"/>
  <c r="G1537" i="1"/>
  <c r="C1537" i="1"/>
  <c r="H1536" i="1"/>
  <c r="G1536" i="1"/>
  <c r="C1536" i="1"/>
  <c r="G1535" i="1"/>
  <c r="C1535" i="1"/>
  <c r="H1535" i="1" s="1"/>
  <c r="H1534" i="1"/>
  <c r="C1534" i="1"/>
  <c r="G1534" i="1" s="1"/>
  <c r="H1533" i="1"/>
  <c r="G1533" i="1"/>
  <c r="C1533" i="1"/>
  <c r="G1532" i="1"/>
  <c r="C1532" i="1"/>
  <c r="H1532" i="1" s="1"/>
  <c r="C1531" i="1"/>
  <c r="H1531" i="1" s="1"/>
  <c r="C1530" i="1"/>
  <c r="G1530" i="1" s="1"/>
  <c r="H1529" i="1"/>
  <c r="G1529" i="1"/>
  <c r="C1529" i="1"/>
  <c r="H1528" i="1"/>
  <c r="G1528" i="1"/>
  <c r="C1528" i="1"/>
  <c r="G1527" i="1"/>
  <c r="C1527" i="1"/>
  <c r="H1527" i="1" s="1"/>
  <c r="H1526" i="1"/>
  <c r="C1526" i="1"/>
  <c r="G1526" i="1" s="1"/>
  <c r="H1525" i="1"/>
  <c r="G1525" i="1"/>
  <c r="C1525" i="1"/>
  <c r="G1523" i="1"/>
  <c r="C1523" i="1"/>
  <c r="H1523" i="1" s="1"/>
  <c r="H1522" i="1"/>
  <c r="C1522" i="1"/>
  <c r="G1522" i="1" s="1"/>
  <c r="H1521" i="1"/>
  <c r="G1521" i="1"/>
  <c r="C1521" i="1"/>
  <c r="H1520" i="1"/>
  <c r="G1520" i="1"/>
  <c r="C1520" i="1"/>
  <c r="G1519" i="1"/>
  <c r="C1519" i="1"/>
  <c r="H1519" i="1" s="1"/>
  <c r="C1516" i="1"/>
  <c r="C1515" i="1"/>
  <c r="H1515" i="1" s="1"/>
  <c r="C1514" i="1"/>
  <c r="H1513" i="1"/>
  <c r="G1513" i="1"/>
  <c r="C1513" i="1"/>
  <c r="H1512" i="1"/>
  <c r="G1512" i="1"/>
  <c r="C1512" i="1"/>
  <c r="C1511" i="1"/>
  <c r="C1510" i="1"/>
  <c r="G1510" i="1" s="1"/>
  <c r="G1509" i="1"/>
  <c r="C1509" i="1"/>
  <c r="H1509" i="1" s="1"/>
  <c r="C1508" i="1"/>
  <c r="G1507" i="1"/>
  <c r="C1507" i="1"/>
  <c r="H1507" i="1" s="1"/>
  <c r="C1506" i="1"/>
  <c r="H1505" i="1"/>
  <c r="G1505" i="1"/>
  <c r="C1505" i="1"/>
  <c r="C1504" i="1"/>
  <c r="H1504" i="1" s="1"/>
  <c r="C1503" i="1"/>
  <c r="C1502" i="1"/>
  <c r="G1502" i="1" s="1"/>
  <c r="G1500" i="1"/>
  <c r="C1500" i="1"/>
  <c r="H1500" i="1" s="1"/>
  <c r="H1498" i="1"/>
  <c r="C1498" i="1"/>
  <c r="G1498" i="1" s="1"/>
  <c r="C1497" i="1"/>
  <c r="H1497" i="1" s="1"/>
  <c r="G1496" i="1"/>
  <c r="C1496" i="1"/>
  <c r="H1496" i="1" s="1"/>
  <c r="G1495" i="1"/>
  <c r="C1495" i="1"/>
  <c r="H1495" i="1" s="1"/>
  <c r="H1494" i="1"/>
  <c r="C1494" i="1"/>
  <c r="G1494" i="1" s="1"/>
  <c r="C1493" i="1"/>
  <c r="H1493" i="1" s="1"/>
  <c r="C1492" i="1"/>
  <c r="H1492" i="1" s="1"/>
  <c r="G1491" i="1"/>
  <c r="C1491" i="1"/>
  <c r="H1491" i="1" s="1"/>
  <c r="C1490" i="1"/>
  <c r="G1490" i="1" s="1"/>
  <c r="H1489" i="1"/>
  <c r="G1489" i="1"/>
  <c r="C1489" i="1"/>
  <c r="G1488" i="1"/>
  <c r="C1488" i="1"/>
  <c r="H1488" i="1" s="1"/>
  <c r="G1487" i="1"/>
  <c r="C1487" i="1"/>
  <c r="H1487" i="1" s="1"/>
  <c r="H1486" i="1"/>
  <c r="C1486" i="1"/>
  <c r="G1486" i="1" s="1"/>
  <c r="C1485" i="1"/>
  <c r="H1485" i="1" s="1"/>
  <c r="C1484" i="1"/>
  <c r="H1484" i="1" s="1"/>
  <c r="C1483" i="1"/>
  <c r="H1483" i="1" s="1"/>
  <c r="C1482" i="1"/>
  <c r="G1482" i="1" s="1"/>
  <c r="G1480" i="1"/>
  <c r="C1480" i="1"/>
  <c r="G1479" i="1"/>
  <c r="D1479" i="1"/>
  <c r="C1479" i="1"/>
  <c r="J1479" i="1" s="1"/>
  <c r="G1478" i="1"/>
  <c r="D1478" i="1"/>
  <c r="C1478" i="1"/>
  <c r="D1477" i="1"/>
  <c r="C1477" i="1"/>
  <c r="D1476" i="1"/>
  <c r="C1476" i="1"/>
  <c r="G1476" i="1" s="1"/>
  <c r="D1475" i="1"/>
  <c r="C1475" i="1"/>
  <c r="D1474" i="1"/>
  <c r="C1474" i="1"/>
  <c r="G1473" i="1"/>
  <c r="D1473" i="1"/>
  <c r="C1473" i="1"/>
  <c r="H1472" i="1"/>
  <c r="G1472" i="1"/>
  <c r="I1472" i="1" s="1"/>
  <c r="D1472" i="1"/>
  <c r="C1472" i="1"/>
  <c r="J1472" i="1" s="1"/>
  <c r="D1471" i="1"/>
  <c r="C1471" i="1"/>
  <c r="J1471" i="1" s="1"/>
  <c r="G1470" i="1"/>
  <c r="D1470" i="1"/>
  <c r="C1470" i="1"/>
  <c r="G1469" i="1"/>
  <c r="D1469" i="1"/>
  <c r="C1469" i="1"/>
  <c r="H1468" i="1"/>
  <c r="G1468" i="1"/>
  <c r="I1468" i="1" s="1"/>
  <c r="D1468" i="1"/>
  <c r="C1468" i="1"/>
  <c r="J1468" i="1" s="1"/>
  <c r="D1467" i="1"/>
  <c r="C1467" i="1"/>
  <c r="D1466" i="1"/>
  <c r="C1466" i="1"/>
  <c r="G1465" i="1"/>
  <c r="D1465" i="1"/>
  <c r="C1465" i="1"/>
  <c r="H1464" i="1"/>
  <c r="G1464" i="1"/>
  <c r="I1464" i="1" s="1"/>
  <c r="D1464" i="1"/>
  <c r="C1464" i="1"/>
  <c r="J1464" i="1" s="1"/>
  <c r="D1463" i="1"/>
  <c r="C1463" i="1"/>
  <c r="J1463" i="1" s="1"/>
  <c r="D1462" i="1"/>
  <c r="C1462" i="1"/>
  <c r="D1461" i="1"/>
  <c r="C1461" i="1"/>
  <c r="G1460" i="1"/>
  <c r="D1460" i="1"/>
  <c r="C1460" i="1"/>
  <c r="H1459" i="1"/>
  <c r="G1459" i="1"/>
  <c r="I1459" i="1" s="1"/>
  <c r="D1459" i="1"/>
  <c r="C1459" i="1"/>
  <c r="J1459" i="1" s="1"/>
  <c r="D1458" i="1"/>
  <c r="C1458" i="1"/>
  <c r="J1458" i="1" s="1"/>
  <c r="D1457" i="1"/>
  <c r="C1457" i="1"/>
  <c r="D1456" i="1"/>
  <c r="C1456" i="1"/>
  <c r="G1456" i="1" s="1"/>
  <c r="H1455" i="1"/>
  <c r="G1455" i="1"/>
  <c r="I1455" i="1" s="1"/>
  <c r="D1455" i="1"/>
  <c r="C1455" i="1"/>
  <c r="J1455" i="1" s="1"/>
  <c r="H1454" i="1"/>
  <c r="D1454" i="1"/>
  <c r="C1454" i="1"/>
  <c r="G1454" i="1" s="1"/>
  <c r="G1452" i="1"/>
  <c r="D1452" i="1"/>
  <c r="C1452" i="1"/>
  <c r="H1451" i="1"/>
  <c r="D1451" i="1"/>
  <c r="C1451" i="1"/>
  <c r="D1450" i="1"/>
  <c r="C1450" i="1"/>
  <c r="G1449" i="1"/>
  <c r="D1449" i="1"/>
  <c r="C1449" i="1"/>
  <c r="J1449" i="1" s="1"/>
  <c r="G1448" i="1"/>
  <c r="D1448" i="1"/>
  <c r="C1448" i="1"/>
  <c r="D1447" i="1"/>
  <c r="C1447" i="1"/>
  <c r="H1447" i="1" s="1"/>
  <c r="J1446" i="1"/>
  <c r="D1446" i="1"/>
  <c r="C1446" i="1"/>
  <c r="D1445" i="1"/>
  <c r="C1445" i="1"/>
  <c r="J1445" i="1" s="1"/>
  <c r="D1444" i="1"/>
  <c r="H1444" i="1" s="1"/>
  <c r="C1444" i="1"/>
  <c r="H1443" i="1"/>
  <c r="G1443" i="1"/>
  <c r="D1443" i="1"/>
  <c r="J1443" i="1" s="1"/>
  <c r="C1443" i="1"/>
  <c r="J1442" i="1"/>
  <c r="D1442" i="1"/>
  <c r="C1442" i="1"/>
  <c r="J1441" i="1"/>
  <c r="D1441" i="1"/>
  <c r="C1441" i="1"/>
  <c r="D1440" i="1"/>
  <c r="H1440" i="1" s="1"/>
  <c r="C1440" i="1"/>
  <c r="H1439" i="1"/>
  <c r="G1439" i="1"/>
  <c r="D1439" i="1"/>
  <c r="J1439" i="1" s="1"/>
  <c r="C1439" i="1"/>
  <c r="H1438" i="1"/>
  <c r="G1438" i="1"/>
  <c r="D1438" i="1"/>
  <c r="C1438" i="1"/>
  <c r="H1437" i="1"/>
  <c r="G1437"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G1406" i="1" s="1"/>
  <c r="D1405" i="1"/>
  <c r="C1405" i="1"/>
  <c r="H1405" i="1" s="1"/>
  <c r="H1404" i="1"/>
  <c r="D1404" i="1"/>
  <c r="C1404" i="1"/>
  <c r="G1404" i="1" s="1"/>
  <c r="D1403" i="1"/>
  <c r="H1403" i="1" s="1"/>
  <c r="C1403" i="1"/>
  <c r="D1402" i="1"/>
  <c r="C1402" i="1"/>
  <c r="G1402" i="1" s="1"/>
  <c r="D1401" i="1"/>
  <c r="C1401" i="1"/>
  <c r="H1401" i="1" s="1"/>
  <c r="H1400" i="1"/>
  <c r="D1400" i="1"/>
  <c r="C1400" i="1"/>
  <c r="G1400" i="1" s="1"/>
  <c r="D1399" i="1"/>
  <c r="H1399" i="1" s="1"/>
  <c r="C1399" i="1"/>
  <c r="D1398" i="1"/>
  <c r="C1398" i="1"/>
  <c r="G1398" i="1" s="1"/>
  <c r="D1397" i="1"/>
  <c r="C1397" i="1"/>
  <c r="H1397" i="1" s="1"/>
  <c r="H1396" i="1"/>
  <c r="D1396" i="1"/>
  <c r="C1396" i="1"/>
  <c r="G1396" i="1" s="1"/>
  <c r="D1395" i="1"/>
  <c r="H1395" i="1" s="1"/>
  <c r="C1395" i="1"/>
  <c r="D1394" i="1"/>
  <c r="C1394" i="1"/>
  <c r="G1394" i="1" s="1"/>
  <c r="D1393" i="1"/>
  <c r="C1393" i="1"/>
  <c r="H1393" i="1" s="1"/>
  <c r="H1392" i="1"/>
  <c r="D1392" i="1"/>
  <c r="C1392" i="1"/>
  <c r="G1392" i="1" s="1"/>
  <c r="D1391" i="1"/>
  <c r="H1391" i="1" s="1"/>
  <c r="C1391" i="1"/>
  <c r="D1390" i="1"/>
  <c r="C1390" i="1"/>
  <c r="G1390" i="1" s="1"/>
  <c r="D1389" i="1"/>
  <c r="C1389" i="1"/>
  <c r="H1389" i="1" s="1"/>
  <c r="H1388" i="1"/>
  <c r="D1388" i="1"/>
  <c r="C1388" i="1"/>
  <c r="G1388" i="1" s="1"/>
  <c r="D1387" i="1"/>
  <c r="H1387" i="1" s="1"/>
  <c r="C1387" i="1"/>
  <c r="D1386" i="1"/>
  <c r="C1386" i="1"/>
  <c r="G1386" i="1" s="1"/>
  <c r="D1385" i="1"/>
  <c r="C1385" i="1"/>
  <c r="H1385" i="1" s="1"/>
  <c r="H1384" i="1"/>
  <c r="D1384" i="1"/>
  <c r="C1384" i="1"/>
  <c r="G1384" i="1" s="1"/>
  <c r="D1383" i="1"/>
  <c r="D1382" i="1"/>
  <c r="C1382" i="1"/>
  <c r="G1382" i="1" s="1"/>
  <c r="D1381" i="1"/>
  <c r="C1381" i="1"/>
  <c r="H1381" i="1" s="1"/>
  <c r="H1380" i="1"/>
  <c r="D1380" i="1"/>
  <c r="C1380" i="1"/>
  <c r="G1380" i="1" s="1"/>
  <c r="D1379" i="1"/>
  <c r="H1379" i="1" s="1"/>
  <c r="C1379" i="1"/>
  <c r="D1378" i="1"/>
  <c r="C1378" i="1"/>
  <c r="G1378" i="1" s="1"/>
  <c r="D1377" i="1"/>
  <c r="C1377" i="1"/>
  <c r="H1377" i="1" s="1"/>
  <c r="H1376" i="1"/>
  <c r="D1376" i="1"/>
  <c r="C1376" i="1"/>
  <c r="G1376" i="1" s="1"/>
  <c r="D1375" i="1"/>
  <c r="H1375" i="1" s="1"/>
  <c r="C1375" i="1"/>
  <c r="D1374" i="1"/>
  <c r="C1374" i="1"/>
  <c r="G1374" i="1" s="1"/>
  <c r="D1373" i="1"/>
  <c r="C1373" i="1"/>
  <c r="H1373" i="1" s="1"/>
  <c r="H1372" i="1"/>
  <c r="D1372" i="1"/>
  <c r="C1372" i="1"/>
  <c r="G1372" i="1" s="1"/>
  <c r="D1371" i="1"/>
  <c r="H1371" i="1" s="1"/>
  <c r="C1371" i="1"/>
  <c r="D1370" i="1"/>
  <c r="C1370" i="1"/>
  <c r="G1370" i="1" s="1"/>
  <c r="D1369" i="1"/>
  <c r="C1369" i="1"/>
  <c r="H1369" i="1" s="1"/>
  <c r="H1368" i="1"/>
  <c r="D1368" i="1"/>
  <c r="C1368" i="1"/>
  <c r="G1368" i="1" s="1"/>
  <c r="D1367" i="1"/>
  <c r="H1367" i="1" s="1"/>
  <c r="C1367" i="1"/>
  <c r="D1366" i="1"/>
  <c r="C1366" i="1"/>
  <c r="G1366" i="1" s="1"/>
  <c r="D1365" i="1"/>
  <c r="C1365" i="1"/>
  <c r="H1365" i="1" s="1"/>
  <c r="H1364" i="1"/>
  <c r="D1364" i="1"/>
  <c r="C1364" i="1"/>
  <c r="G1364" i="1" s="1"/>
  <c r="D1363" i="1"/>
  <c r="H1363" i="1" s="1"/>
  <c r="C1363" i="1"/>
  <c r="D1362" i="1"/>
  <c r="C1362" i="1"/>
  <c r="G1362" i="1" s="1"/>
  <c r="D1361" i="1"/>
  <c r="C1361" i="1"/>
  <c r="H1361" i="1" s="1"/>
  <c r="H1360" i="1"/>
  <c r="D1360" i="1"/>
  <c r="C1360" i="1"/>
  <c r="G1360" i="1" s="1"/>
  <c r="D1359" i="1"/>
  <c r="H1359" i="1" s="1"/>
  <c r="C1359" i="1"/>
  <c r="D1358" i="1"/>
  <c r="C1358" i="1"/>
  <c r="G1358" i="1" s="1"/>
  <c r="D1357" i="1"/>
  <c r="C1357" i="1"/>
  <c r="H1357" i="1" s="1"/>
  <c r="H1356" i="1"/>
  <c r="D1356" i="1"/>
  <c r="C1356" i="1"/>
  <c r="G1356" i="1" s="1"/>
  <c r="D1355" i="1"/>
  <c r="H1355" i="1" s="1"/>
  <c r="C1355" i="1"/>
  <c r="D1354" i="1"/>
  <c r="C1354" i="1"/>
  <c r="G1354" i="1" s="1"/>
  <c r="D1353" i="1"/>
  <c r="C1353" i="1"/>
  <c r="H1353" i="1" s="1"/>
  <c r="H1352" i="1"/>
  <c r="D1352" i="1"/>
  <c r="C1352" i="1"/>
  <c r="G1352" i="1" s="1"/>
  <c r="D1351" i="1"/>
  <c r="H1351" i="1" s="1"/>
  <c r="C1351" i="1"/>
  <c r="D1350" i="1"/>
  <c r="C1350" i="1"/>
  <c r="G1350" i="1" s="1"/>
  <c r="D1349" i="1"/>
  <c r="C1349" i="1"/>
  <c r="H1349" i="1" s="1"/>
  <c r="H1348" i="1"/>
  <c r="D1348" i="1"/>
  <c r="C1348" i="1"/>
  <c r="G1348" i="1" s="1"/>
  <c r="D1347" i="1"/>
  <c r="H1347" i="1" s="1"/>
  <c r="C1347" i="1"/>
  <c r="D1346" i="1"/>
  <c r="C1346" i="1"/>
  <c r="G1346" i="1" s="1"/>
  <c r="D1345" i="1"/>
  <c r="C1345" i="1"/>
  <c r="H1345" i="1" s="1"/>
  <c r="H1344" i="1"/>
  <c r="D1344" i="1"/>
  <c r="C1344" i="1"/>
  <c r="G1344" i="1" s="1"/>
  <c r="D1343" i="1"/>
  <c r="H1343" i="1" s="1"/>
  <c r="C1343" i="1"/>
  <c r="D1342" i="1"/>
  <c r="C1342" i="1"/>
  <c r="G1342" i="1" s="1"/>
  <c r="D1341" i="1"/>
  <c r="C1341" i="1"/>
  <c r="H1341" i="1" s="1"/>
  <c r="H1340" i="1"/>
  <c r="D1340" i="1"/>
  <c r="C1340" i="1"/>
  <c r="G1340" i="1" s="1"/>
  <c r="D1339" i="1"/>
  <c r="H1339" i="1" s="1"/>
  <c r="C1339" i="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C1329" i="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D1274" i="1"/>
  <c r="C1274" i="1"/>
  <c r="G1274" i="1" s="1"/>
  <c r="D1273" i="1"/>
  <c r="C1273" i="1"/>
  <c r="G1273" i="1" s="1"/>
  <c r="D1272" i="1"/>
  <c r="C1272" i="1"/>
  <c r="G1272" i="1" s="1"/>
  <c r="D1271" i="1"/>
  <c r="C1271" i="1"/>
  <c r="G1271" i="1" s="1"/>
  <c r="D1270" i="1"/>
  <c r="C1270" i="1"/>
  <c r="D1269" i="1"/>
  <c r="C1269" i="1"/>
  <c r="G1269" i="1" s="1"/>
  <c r="D1268" i="1"/>
  <c r="C1268" i="1"/>
  <c r="G1268" i="1" s="1"/>
  <c r="D1267" i="1"/>
  <c r="C1267" i="1"/>
  <c r="G1267" i="1" s="1"/>
  <c r="D1266" i="1"/>
  <c r="C1266" i="1"/>
  <c r="D1265" i="1"/>
  <c r="C1265" i="1"/>
  <c r="G1265" i="1" s="1"/>
  <c r="D1264" i="1"/>
  <c r="C1264" i="1"/>
  <c r="G1264" i="1" s="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D1246" i="1"/>
  <c r="C1246" i="1"/>
  <c r="G1246" i="1" s="1"/>
  <c r="D1245" i="1"/>
  <c r="C1245" i="1"/>
  <c r="G1245" i="1" s="1"/>
  <c r="D1244" i="1"/>
  <c r="C1244" i="1"/>
  <c r="G1244" i="1" s="1"/>
  <c r="D1243" i="1"/>
  <c r="C1243" i="1"/>
  <c r="D1242" i="1"/>
  <c r="C1242" i="1"/>
  <c r="G1242" i="1" s="1"/>
  <c r="D1241" i="1"/>
  <c r="C1241" i="1"/>
  <c r="D1240" i="1"/>
  <c r="C1240" i="1"/>
  <c r="G1240" i="1" s="1"/>
  <c r="D1239" i="1"/>
  <c r="C1239" i="1"/>
  <c r="G1239" i="1" s="1"/>
  <c r="D1238" i="1"/>
  <c r="C1238" i="1"/>
  <c r="G1238" i="1" s="1"/>
  <c r="D1237" i="1"/>
  <c r="C1237" i="1"/>
  <c r="D1236" i="1"/>
  <c r="C1236" i="1"/>
  <c r="D1235" i="1"/>
  <c r="D1234" i="1"/>
  <c r="C1234" i="1"/>
  <c r="G1234" i="1" s="1"/>
  <c r="D1233" i="1"/>
  <c r="C1233" i="1"/>
  <c r="D1232" i="1"/>
  <c r="C1232" i="1"/>
  <c r="G1232" i="1" s="1"/>
  <c r="D1231" i="1"/>
  <c r="C1231" i="1"/>
  <c r="G1231" i="1" s="1"/>
  <c r="D1230" i="1"/>
  <c r="C1230" i="1"/>
  <c r="G1230" i="1" s="1"/>
  <c r="D1229" i="1"/>
  <c r="C1229" i="1"/>
  <c r="G1229" i="1" s="1"/>
  <c r="D1228" i="1"/>
  <c r="C1228" i="1"/>
  <c r="G1228" i="1" s="1"/>
  <c r="D1227" i="1"/>
  <c r="C1227" i="1"/>
  <c r="G1227" i="1" s="1"/>
  <c r="D1226" i="1"/>
  <c r="C1226" i="1"/>
  <c r="D1225" i="1"/>
  <c r="C1225" i="1"/>
  <c r="G1225" i="1" s="1"/>
  <c r="D1224" i="1"/>
  <c r="C1224" i="1"/>
  <c r="D1223" i="1"/>
  <c r="D1221" i="1"/>
  <c r="C1221" i="1"/>
  <c r="G1221" i="1" s="1"/>
  <c r="D1220" i="1"/>
  <c r="C1220" i="1"/>
  <c r="G1220" i="1" s="1"/>
  <c r="D1219" i="1"/>
  <c r="C1219" i="1"/>
  <c r="G1219" i="1" s="1"/>
  <c r="D1218" i="1"/>
  <c r="C1218" i="1"/>
  <c r="D1217" i="1"/>
  <c r="C1217" i="1"/>
  <c r="D1216" i="1"/>
  <c r="C1216"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D1188" i="1"/>
  <c r="C1188" i="1"/>
  <c r="G1188" i="1" s="1"/>
  <c r="D1187" i="1"/>
  <c r="C1187" i="1"/>
  <c r="G1187" i="1" s="1"/>
  <c r="D1186" i="1"/>
  <c r="C1186" i="1"/>
  <c r="G1186" i="1" s="1"/>
  <c r="D1185" i="1"/>
  <c r="C1185" i="1"/>
  <c r="D1184" i="1"/>
  <c r="C1184"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D1165" i="1"/>
  <c r="C1165" i="1"/>
  <c r="D1164" i="1"/>
  <c r="C1164" i="1"/>
  <c r="G1164" i="1" s="1"/>
  <c r="D1163" i="1"/>
  <c r="C1163" i="1"/>
  <c r="G1163" i="1" s="1"/>
  <c r="D1162" i="1"/>
  <c r="C1162" i="1"/>
  <c r="G1162" i="1" s="1"/>
  <c r="D1161" i="1"/>
  <c r="C1161" i="1"/>
  <c r="G1161" i="1" s="1"/>
  <c r="D1160" i="1"/>
  <c r="C1160" i="1"/>
  <c r="D1159" i="1"/>
  <c r="C1159" i="1"/>
  <c r="G1159" i="1" s="1"/>
  <c r="D1158" i="1"/>
  <c r="C1158" i="1"/>
  <c r="G1158" i="1" s="1"/>
  <c r="D1157" i="1"/>
  <c r="C1157" i="1"/>
  <c r="D1156" i="1"/>
  <c r="C1156" i="1"/>
  <c r="D1155" i="1"/>
  <c r="C1155" i="1"/>
  <c r="D1154" i="1"/>
  <c r="C1154" i="1"/>
  <c r="D1151" i="1"/>
  <c r="C1151" i="1"/>
  <c r="D1150" i="1"/>
  <c r="C1150" i="1"/>
  <c r="G1150" i="1" s="1"/>
  <c r="D1149" i="1"/>
  <c r="C1149" i="1"/>
  <c r="D1148" i="1"/>
  <c r="D1147" i="1"/>
  <c r="C1147" i="1"/>
  <c r="G1147" i="1" s="1"/>
  <c r="D1146" i="1"/>
  <c r="C1146" i="1"/>
  <c r="G1146" i="1" s="1"/>
  <c r="D1145" i="1"/>
  <c r="C1145" i="1"/>
  <c r="G1145" i="1" s="1"/>
  <c r="D1144" i="1"/>
  <c r="C1144" i="1"/>
  <c r="D1143" i="1"/>
  <c r="C1143" i="1"/>
  <c r="G1143" i="1" s="1"/>
  <c r="D1142" i="1"/>
  <c r="D1141" i="1"/>
  <c r="C1141" i="1"/>
  <c r="G1141" i="1" s="1"/>
  <c r="D1140" i="1"/>
  <c r="C1140" i="1"/>
  <c r="G1140" i="1" s="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H1049" i="1"/>
  <c r="D1049" i="1"/>
  <c r="G1049" i="1" s="1"/>
  <c r="C1049" i="1"/>
  <c r="D1048" i="1"/>
  <c r="H1048" i="1" s="1"/>
  <c r="C1048" i="1"/>
  <c r="D1047" i="1"/>
  <c r="C1047" i="1"/>
  <c r="H1047" i="1" s="1"/>
  <c r="H1045" i="1"/>
  <c r="D1045" i="1"/>
  <c r="G1045" i="1" s="1"/>
  <c r="C1045" i="1"/>
  <c r="H1044" i="1"/>
  <c r="D1044" i="1"/>
  <c r="G1044" i="1" s="1"/>
  <c r="C1044" i="1"/>
  <c r="D1043" i="1"/>
  <c r="C1043" i="1"/>
  <c r="H1043" i="1" s="1"/>
  <c r="H1042" i="1"/>
  <c r="D1042" i="1"/>
  <c r="G1042" i="1" s="1"/>
  <c r="C1042" i="1"/>
  <c r="C1041" i="1"/>
  <c r="H1040" i="1"/>
  <c r="D1040" i="1"/>
  <c r="G1040" i="1" s="1"/>
  <c r="C1040" i="1"/>
  <c r="D1039" i="1"/>
  <c r="C1039" i="1"/>
  <c r="H1039" i="1" s="1"/>
  <c r="D1038" i="1"/>
  <c r="G1038" i="1" s="1"/>
  <c r="C1038" i="1"/>
  <c r="H1037" i="1"/>
  <c r="D1037" i="1"/>
  <c r="G1037" i="1" s="1"/>
  <c r="C1037" i="1"/>
  <c r="D1036" i="1"/>
  <c r="G1036" i="1" s="1"/>
  <c r="C1036" i="1"/>
  <c r="D1035" i="1"/>
  <c r="G1035" i="1" s="1"/>
  <c r="C1035" i="1"/>
  <c r="D1034" i="1"/>
  <c r="C1034" i="1"/>
  <c r="D1033" i="1"/>
  <c r="H1033" i="1" s="1"/>
  <c r="C1033" i="1"/>
  <c r="D1032" i="1"/>
  <c r="C1032" i="1"/>
  <c r="D1031" i="1"/>
  <c r="G1031" i="1" s="1"/>
  <c r="C1031" i="1"/>
  <c r="D1030" i="1"/>
  <c r="C1030" i="1"/>
  <c r="D1029" i="1"/>
  <c r="C1029" i="1"/>
  <c r="D1028" i="1"/>
  <c r="G1028" i="1" s="1"/>
  <c r="C1028" i="1"/>
  <c r="D1027" i="1"/>
  <c r="G1027" i="1" s="1"/>
  <c r="C1027" i="1"/>
  <c r="D1026" i="1"/>
  <c r="G1026" i="1" s="1"/>
  <c r="C1026" i="1"/>
  <c r="D1025" i="1"/>
  <c r="C1025" i="1"/>
  <c r="D1024" i="1"/>
  <c r="G1024" i="1" s="1"/>
  <c r="C1024" i="1"/>
  <c r="D1023" i="1"/>
  <c r="C1023" i="1"/>
  <c r="D1022" i="1"/>
  <c r="G1022" i="1" s="1"/>
  <c r="C1022" i="1"/>
  <c r="H1021" i="1"/>
  <c r="D1021" i="1"/>
  <c r="G1021" i="1" s="1"/>
  <c r="C1021" i="1"/>
  <c r="D1020" i="1"/>
  <c r="G1020" i="1" s="1"/>
  <c r="C1020" i="1"/>
  <c r="D1019" i="1"/>
  <c r="G1019" i="1" s="1"/>
  <c r="C1019" i="1"/>
  <c r="D1018" i="1"/>
  <c r="C1018" i="1"/>
  <c r="H1017" i="1"/>
  <c r="D1017" i="1"/>
  <c r="G1017" i="1" s="1"/>
  <c r="C1017" i="1"/>
  <c r="D1016" i="1"/>
  <c r="G1016" i="1" s="1"/>
  <c r="C1016" i="1"/>
  <c r="D1015" i="1"/>
  <c r="C1015" i="1"/>
  <c r="D1014" i="1"/>
  <c r="G1014" i="1" s="1"/>
  <c r="C1014" i="1"/>
  <c r="D1013" i="1"/>
  <c r="D1012" i="1"/>
  <c r="C1012" i="1"/>
  <c r="D1011" i="1"/>
  <c r="G1011" i="1" s="1"/>
  <c r="C1011" i="1"/>
  <c r="D1010" i="1"/>
  <c r="G1010" i="1" s="1"/>
  <c r="C1010" i="1"/>
  <c r="H1009" i="1"/>
  <c r="D1009" i="1"/>
  <c r="G1009" i="1" s="1"/>
  <c r="C1009" i="1"/>
  <c r="D1008" i="1"/>
  <c r="C1008" i="1"/>
  <c r="D1007" i="1"/>
  <c r="D1006" i="1"/>
  <c r="C1006" i="1"/>
  <c r="H1005" i="1"/>
  <c r="D1005" i="1"/>
  <c r="G1005" i="1" s="1"/>
  <c r="C1005" i="1"/>
  <c r="D1004" i="1"/>
  <c r="G1004" i="1" s="1"/>
  <c r="C1004" i="1"/>
  <c r="D1003" i="1"/>
  <c r="C1003" i="1"/>
  <c r="D1002" i="1"/>
  <c r="G1002" i="1" s="1"/>
  <c r="C1002" i="1"/>
  <c r="D1001" i="1"/>
  <c r="C1001" i="1"/>
  <c r="H1001" i="1" s="1"/>
  <c r="D1000" i="1"/>
  <c r="C1000" i="1"/>
  <c r="D999" i="1"/>
  <c r="C999" i="1"/>
  <c r="D998" i="1"/>
  <c r="C998" i="1"/>
  <c r="D997" i="1"/>
  <c r="D996" i="1"/>
  <c r="C996" i="1"/>
  <c r="D995" i="1"/>
  <c r="C995" i="1"/>
  <c r="D994" i="1"/>
  <c r="C994" i="1"/>
  <c r="D993" i="1"/>
  <c r="C993" i="1"/>
  <c r="H993" i="1" s="1"/>
  <c r="D992" i="1"/>
  <c r="G992" i="1" s="1"/>
  <c r="C992" i="1"/>
  <c r="D989" i="1"/>
  <c r="C989" i="1"/>
  <c r="D988" i="1"/>
  <c r="G988" i="1" s="1"/>
  <c r="C988" i="1"/>
  <c r="D987" i="1"/>
  <c r="G987" i="1" s="1"/>
  <c r="C987" i="1"/>
  <c r="D986" i="1"/>
  <c r="D983" i="1"/>
  <c r="G983" i="1" s="1"/>
  <c r="C983" i="1"/>
  <c r="D982" i="1"/>
  <c r="G982" i="1" s="1"/>
  <c r="C982" i="1"/>
  <c r="D981" i="1"/>
  <c r="G981" i="1" s="1"/>
  <c r="C981" i="1"/>
  <c r="H980" i="1"/>
  <c r="D980" i="1"/>
  <c r="G980" i="1" s="1"/>
  <c r="C980" i="1"/>
  <c r="D979" i="1"/>
  <c r="G979" i="1" s="1"/>
  <c r="C979" i="1"/>
  <c r="D978" i="1"/>
  <c r="G978" i="1" s="1"/>
  <c r="C978" i="1"/>
  <c r="D977" i="1"/>
  <c r="G977" i="1" s="1"/>
  <c r="C977" i="1"/>
  <c r="H976" i="1"/>
  <c r="D976" i="1"/>
  <c r="G976" i="1" s="1"/>
  <c r="C976" i="1"/>
  <c r="D975" i="1"/>
  <c r="G975" i="1" s="1"/>
  <c r="C975" i="1"/>
  <c r="D974" i="1"/>
  <c r="G974" i="1" s="1"/>
  <c r="C974" i="1"/>
  <c r="D973" i="1"/>
  <c r="G973" i="1" s="1"/>
  <c r="C973" i="1"/>
  <c r="H972" i="1"/>
  <c r="D972" i="1"/>
  <c r="G972" i="1" s="1"/>
  <c r="C972" i="1"/>
  <c r="D971" i="1"/>
  <c r="G971" i="1" s="1"/>
  <c r="C971" i="1"/>
  <c r="D970" i="1"/>
  <c r="G970" i="1" s="1"/>
  <c r="C970" i="1"/>
  <c r="D969" i="1"/>
  <c r="G969" i="1" s="1"/>
  <c r="C969" i="1"/>
  <c r="H968" i="1"/>
  <c r="D968" i="1"/>
  <c r="G968" i="1" s="1"/>
  <c r="C968" i="1"/>
  <c r="D967" i="1"/>
  <c r="G967" i="1" s="1"/>
  <c r="C967" i="1"/>
  <c r="D966" i="1"/>
  <c r="G966" i="1" s="1"/>
  <c r="C966" i="1"/>
  <c r="D965" i="1"/>
  <c r="G965" i="1" s="1"/>
  <c r="C965" i="1"/>
  <c r="D964" i="1"/>
  <c r="G964" i="1" s="1"/>
  <c r="C964" i="1"/>
  <c r="D963" i="1"/>
  <c r="G963" i="1" s="1"/>
  <c r="C963" i="1"/>
  <c r="D962" i="1"/>
  <c r="G962" i="1" s="1"/>
  <c r="C962" i="1"/>
  <c r="D961" i="1"/>
  <c r="G961" i="1" s="1"/>
  <c r="C961" i="1"/>
  <c r="D960" i="1"/>
  <c r="G960" i="1" s="1"/>
  <c r="C960" i="1"/>
  <c r="D959" i="1"/>
  <c r="G959" i="1" s="1"/>
  <c r="C959" i="1"/>
  <c r="D958" i="1"/>
  <c r="G958" i="1" s="1"/>
  <c r="C958" i="1"/>
  <c r="D957" i="1"/>
  <c r="G957" i="1" s="1"/>
  <c r="C957" i="1"/>
  <c r="D956" i="1"/>
  <c r="G956" i="1" s="1"/>
  <c r="C956" i="1"/>
  <c r="D955" i="1"/>
  <c r="G955" i="1" s="1"/>
  <c r="C955" i="1"/>
  <c r="D954" i="1"/>
  <c r="G954" i="1" s="1"/>
  <c r="C954" i="1"/>
  <c r="D953" i="1"/>
  <c r="G953" i="1" s="1"/>
  <c r="C953" i="1"/>
  <c r="G952" i="1"/>
  <c r="D952" i="1"/>
  <c r="H952" i="1" s="1"/>
  <c r="C952" i="1"/>
  <c r="G951" i="1"/>
  <c r="D951" i="1"/>
  <c r="H951" i="1" s="1"/>
  <c r="C951" i="1"/>
  <c r="G950" i="1"/>
  <c r="D950" i="1"/>
  <c r="H950" i="1" s="1"/>
  <c r="C950" i="1"/>
  <c r="G949" i="1"/>
  <c r="D949" i="1"/>
  <c r="H949" i="1" s="1"/>
  <c r="C949" i="1"/>
  <c r="G948" i="1"/>
  <c r="D948" i="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H740" i="1"/>
  <c r="G740" i="1"/>
  <c r="D740" i="1"/>
  <c r="C740" i="1"/>
  <c r="H739" i="1"/>
  <c r="G739" i="1"/>
  <c r="D739" i="1"/>
  <c r="C739" i="1"/>
  <c r="H738" i="1"/>
  <c r="G738" i="1"/>
  <c r="D738" i="1"/>
  <c r="C738" i="1"/>
  <c r="D737" i="1"/>
  <c r="H737" i="1" s="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D716" i="1"/>
  <c r="C716" i="1"/>
  <c r="H715" i="1"/>
  <c r="D715" i="1"/>
  <c r="C715" i="1"/>
  <c r="G715" i="1" s="1"/>
  <c r="D714" i="1"/>
  <c r="C714" i="1"/>
  <c r="H714" i="1" s="1"/>
  <c r="D713" i="1"/>
  <c r="C713" i="1"/>
  <c r="H713" i="1" s="1"/>
  <c r="H712" i="1"/>
  <c r="G712" i="1"/>
  <c r="D712" i="1"/>
  <c r="C712" i="1"/>
  <c r="D711" i="1"/>
  <c r="C711" i="1"/>
  <c r="H711" i="1" s="1"/>
  <c r="D710" i="1"/>
  <c r="C710" i="1"/>
  <c r="H710" i="1" s="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C689" i="1"/>
  <c r="H689" i="1" s="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D663" i="1"/>
  <c r="C663" i="1"/>
  <c r="G663" i="1" s="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H646" i="1"/>
  <c r="G646" i="1"/>
  <c r="D646" i="1"/>
  <c r="C646" i="1"/>
  <c r="D645" i="1"/>
  <c r="C645" i="1"/>
  <c r="D644" i="1"/>
  <c r="C644" i="1"/>
  <c r="G644" i="1" s="1"/>
  <c r="D643" i="1"/>
  <c r="C643" i="1"/>
  <c r="D642" i="1"/>
  <c r="G642" i="1" s="1"/>
  <c r="C642" i="1"/>
  <c r="D641" i="1"/>
  <c r="G641" i="1" s="1"/>
  <c r="C641" i="1"/>
  <c r="H641" i="1" s="1"/>
  <c r="H632" i="1"/>
  <c r="G632" i="1"/>
  <c r="D632" i="1"/>
  <c r="C632" i="1"/>
  <c r="H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C560" i="1"/>
  <c r="H560" i="1" s="1"/>
  <c r="H559" i="1"/>
  <c r="G559" i="1"/>
  <c r="D559" i="1"/>
  <c r="C559" i="1"/>
  <c r="H558" i="1"/>
  <c r="G558" i="1"/>
  <c r="D558" i="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H490" i="1" s="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H411" i="1"/>
  <c r="D411" i="1"/>
  <c r="C411" i="1"/>
  <c r="D406" i="1"/>
  <c r="C406" i="1"/>
  <c r="H406" i="1" s="1"/>
  <c r="H405" i="1"/>
  <c r="G405" i="1"/>
  <c r="D405" i="1"/>
  <c r="C405" i="1"/>
  <c r="H404" i="1"/>
  <c r="G404" i="1"/>
  <c r="D404" i="1"/>
  <c r="C404" i="1"/>
  <c r="H401" i="1"/>
  <c r="D401" i="1"/>
  <c r="C401" i="1"/>
  <c r="G401" i="1" s="1"/>
  <c r="H400" i="1"/>
  <c r="G400" i="1"/>
  <c r="D400" i="1"/>
  <c r="C400" i="1"/>
  <c r="H399" i="1"/>
  <c r="D399" i="1"/>
  <c r="C399" i="1"/>
  <c r="G399" i="1" s="1"/>
  <c r="D398" i="1"/>
  <c r="C398" i="1"/>
  <c r="H398"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C388" i="1"/>
  <c r="H388" i="1" s="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D369" i="1"/>
  <c r="C369" i="1"/>
  <c r="H369" i="1" s="1"/>
  <c r="D368" i="1"/>
  <c r="C368" i="1"/>
  <c r="H368" i="1" s="1"/>
  <c r="D367" i="1"/>
  <c r="C367" i="1"/>
  <c r="H367" i="1" s="1"/>
  <c r="D366" i="1"/>
  <c r="C366" i="1"/>
  <c r="H366" i="1" s="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7" i="1"/>
  <c r="C357" i="1"/>
  <c r="H357" i="1" s="1"/>
  <c r="H356" i="1"/>
  <c r="G356" i="1"/>
  <c r="D356" i="1"/>
  <c r="C356" i="1"/>
  <c r="D355" i="1"/>
  <c r="C355" i="1"/>
  <c r="H355" i="1" s="1"/>
  <c r="G354" i="1"/>
  <c r="D354" i="1"/>
  <c r="H354" i="1" s="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D322" i="1"/>
  <c r="C322" i="1"/>
  <c r="G322" i="1" s="1"/>
  <c r="D321" i="1"/>
  <c r="H320" i="1"/>
  <c r="G320" i="1"/>
  <c r="D320" i="1"/>
  <c r="C320" i="1"/>
  <c r="H319" i="1"/>
  <c r="G319" i="1"/>
  <c r="D319" i="1"/>
  <c r="C319" i="1"/>
  <c r="H318" i="1"/>
  <c r="G318" i="1"/>
  <c r="D318" i="1"/>
  <c r="C318" i="1"/>
  <c r="H317" i="1"/>
  <c r="G317" i="1"/>
  <c r="D317" i="1"/>
  <c r="C317" i="1"/>
  <c r="D316" i="1"/>
  <c r="H316" i="1" s="1"/>
  <c r="C316" i="1"/>
  <c r="H315" i="1"/>
  <c r="G315" i="1"/>
  <c r="D315" i="1"/>
  <c r="C315" i="1"/>
  <c r="H314" i="1"/>
  <c r="G314" i="1"/>
  <c r="D314" i="1"/>
  <c r="C314" i="1"/>
  <c r="H313" i="1"/>
  <c r="G313" i="1"/>
  <c r="D313" i="1"/>
  <c r="C313" i="1"/>
  <c r="D312" i="1"/>
  <c r="H312" i="1" s="1"/>
  <c r="C312" i="1"/>
  <c r="H311" i="1"/>
  <c r="G311" i="1"/>
  <c r="D311" i="1"/>
  <c r="C311" i="1"/>
  <c r="H310" i="1"/>
  <c r="G310" i="1"/>
  <c r="D310" i="1"/>
  <c r="C310" i="1"/>
  <c r="H309" i="1"/>
  <c r="G309" i="1"/>
  <c r="D309" i="1"/>
  <c r="C309" i="1"/>
  <c r="H308" i="1"/>
  <c r="D308" i="1"/>
  <c r="C308" i="1"/>
  <c r="G308" i="1" s="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D290" i="1"/>
  <c r="C290" i="1"/>
  <c r="H289" i="1"/>
  <c r="G289" i="1"/>
  <c r="D289" i="1"/>
  <c r="C289" i="1"/>
  <c r="D288" i="1"/>
  <c r="G288" i="1" s="1"/>
  <c r="C288" i="1"/>
  <c r="D284" i="1"/>
  <c r="D283" i="1"/>
  <c r="C283" i="1"/>
  <c r="D282" i="1"/>
  <c r="C282" i="1"/>
  <c r="H282" i="1" s="1"/>
  <c r="H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C261" i="1"/>
  <c r="H261" i="1" s="1"/>
  <c r="D260" i="1"/>
  <c r="C260" i="1"/>
  <c r="H260" i="1" s="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9" i="1" s="1"/>
  <c r="D208" i="1"/>
  <c r="G208" i="1" s="1"/>
  <c r="C208" i="1"/>
  <c r="H208" i="1" s="1"/>
  <c r="H207" i="1"/>
  <c r="D207" i="1"/>
  <c r="C207" i="1"/>
  <c r="D206" i="1"/>
  <c r="H205" i="1"/>
  <c r="G205" i="1"/>
  <c r="D205" i="1"/>
  <c r="C205" i="1"/>
  <c r="H204" i="1"/>
  <c r="G204" i="1"/>
  <c r="D204" i="1"/>
  <c r="C204" i="1"/>
  <c r="H203" i="1"/>
  <c r="G203" i="1"/>
  <c r="D203" i="1"/>
  <c r="C203" i="1"/>
  <c r="H202" i="1"/>
  <c r="G202" i="1"/>
  <c r="D202" i="1"/>
  <c r="C202" i="1"/>
  <c r="H201" i="1"/>
  <c r="D201" i="1"/>
  <c r="C201" i="1"/>
  <c r="H200" i="1"/>
  <c r="G200" i="1"/>
  <c r="D200" i="1"/>
  <c r="C200" i="1"/>
  <c r="D199" i="1"/>
  <c r="C199" i="1"/>
  <c r="H199" i="1" s="1"/>
  <c r="D198" i="1"/>
  <c r="C198" i="1"/>
  <c r="G198" i="1" s="1"/>
  <c r="H197" i="1"/>
  <c r="G197" i="1"/>
  <c r="D197" i="1"/>
  <c r="C197" i="1"/>
  <c r="H196" i="1"/>
  <c r="G196" i="1"/>
  <c r="D196" i="1"/>
  <c r="C196" i="1"/>
  <c r="H195" i="1"/>
  <c r="G195" i="1"/>
  <c r="D195" i="1"/>
  <c r="C195" i="1"/>
  <c r="H194" i="1"/>
  <c r="G194" i="1"/>
  <c r="D194" i="1"/>
  <c r="C194" i="1"/>
  <c r="H193" i="1"/>
  <c r="G193" i="1"/>
  <c r="D193" i="1"/>
  <c r="C193" i="1"/>
  <c r="D191" i="1"/>
  <c r="C191" i="1"/>
  <c r="D190" i="1"/>
  <c r="C190" i="1"/>
  <c r="H190" i="1" s="1"/>
  <c r="D189" i="1"/>
  <c r="C189" i="1"/>
  <c r="D188" i="1"/>
  <c r="C188" i="1"/>
  <c r="H188" i="1" s="1"/>
  <c r="D187" i="1"/>
  <c r="C187" i="1"/>
  <c r="D186" i="1"/>
  <c r="G186" i="1" s="1"/>
  <c r="C186" i="1"/>
  <c r="H186" i="1" s="1"/>
  <c r="H185" i="1"/>
  <c r="D185" i="1"/>
  <c r="G185" i="1" s="1"/>
  <c r="C185" i="1"/>
  <c r="D184" i="1"/>
  <c r="H183" i="1"/>
  <c r="D183" i="1"/>
  <c r="C183" i="1"/>
  <c r="G183" i="1" s="1"/>
  <c r="D182" i="1"/>
  <c r="H182" i="1" s="1"/>
  <c r="C182" i="1"/>
  <c r="H181" i="1"/>
  <c r="D181" i="1"/>
  <c r="C181" i="1"/>
  <c r="H180" i="1"/>
  <c r="G180" i="1"/>
  <c r="D180" i="1"/>
  <c r="C180" i="1"/>
  <c r="H179" i="1"/>
  <c r="G179" i="1"/>
  <c r="D179" i="1"/>
  <c r="C179" i="1"/>
  <c r="H178" i="1"/>
  <c r="D178" i="1"/>
  <c r="C178" i="1"/>
  <c r="D177" i="1"/>
  <c r="H177" i="1" s="1"/>
  <c r="C177" i="1"/>
  <c r="D176" i="1"/>
  <c r="C176" i="1"/>
  <c r="H175" i="1"/>
  <c r="D175" i="1"/>
  <c r="C175" i="1"/>
  <c r="D174" i="1"/>
  <c r="H174" i="1" s="1"/>
  <c r="C174" i="1"/>
  <c r="C173" i="1"/>
  <c r="H172" i="1"/>
  <c r="D172" i="1"/>
  <c r="C172" i="1"/>
  <c r="H171" i="1"/>
  <c r="G171" i="1"/>
  <c r="D171" i="1"/>
  <c r="C171" i="1"/>
  <c r="D170" i="1"/>
  <c r="H170" i="1" s="1"/>
  <c r="C170" i="1"/>
  <c r="H169" i="1"/>
  <c r="D169" i="1"/>
  <c r="C169" i="1"/>
  <c r="G169" i="1" s="1"/>
  <c r="H168" i="1"/>
  <c r="D168" i="1"/>
  <c r="C168" i="1"/>
  <c r="H167" i="1"/>
  <c r="G167" i="1"/>
  <c r="D167" i="1"/>
  <c r="C167" i="1"/>
  <c r="D166" i="1"/>
  <c r="C166" i="1"/>
  <c r="C165" i="1"/>
  <c r="D164" i="1"/>
  <c r="C164" i="1"/>
  <c r="D163" i="1"/>
  <c r="C163" i="1"/>
  <c r="H163" i="1" s="1"/>
  <c r="D162" i="1"/>
  <c r="C162" i="1"/>
  <c r="D161" i="1"/>
  <c r="C161" i="1"/>
  <c r="H161" i="1" s="1"/>
  <c r="C160" i="1"/>
  <c r="D158" i="1"/>
  <c r="H158" i="1" s="1"/>
  <c r="C158" i="1"/>
  <c r="D157" i="1"/>
  <c r="C157" i="1"/>
  <c r="H157" i="1" s="1"/>
  <c r="D156" i="1"/>
  <c r="H156" i="1" s="1"/>
  <c r="C156" i="1"/>
  <c r="D155" i="1"/>
  <c r="G154" i="1"/>
  <c r="D154" i="1"/>
  <c r="C154" i="1"/>
  <c r="H154" i="1" s="1"/>
  <c r="H153" i="1"/>
  <c r="D153" i="1"/>
  <c r="C153" i="1"/>
  <c r="H152" i="1"/>
  <c r="G152" i="1"/>
  <c r="D152" i="1"/>
  <c r="C152" i="1"/>
  <c r="H151" i="1"/>
  <c r="G151" i="1"/>
  <c r="D151" i="1"/>
  <c r="C151" i="1"/>
  <c r="D150" i="1"/>
  <c r="C150" i="1"/>
  <c r="D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C130" i="1"/>
  <c r="C129" i="1"/>
  <c r="H128" i="1"/>
  <c r="G128" i="1"/>
  <c r="D128" i="1"/>
  <c r="C128" i="1"/>
  <c r="H127" i="1"/>
  <c r="G127" i="1"/>
  <c r="D127" i="1"/>
  <c r="C127" i="1"/>
  <c r="H126" i="1"/>
  <c r="D126" i="1"/>
  <c r="C126" i="1"/>
  <c r="D125" i="1"/>
  <c r="C125" i="1"/>
  <c r="H125" i="1" s="1"/>
  <c r="C124" i="1"/>
  <c r="D123" i="1"/>
  <c r="C123" i="1"/>
  <c r="H123" i="1" s="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G83" i="1" s="1"/>
  <c r="C83" i="1"/>
  <c r="H83" i="1" s="1"/>
  <c r="G82" i="1"/>
  <c r="D82" i="1"/>
  <c r="C82" i="1"/>
  <c r="H82" i="1" s="1"/>
  <c r="D81" i="1"/>
  <c r="G81" i="1" s="1"/>
  <c r="C81" i="1"/>
  <c r="H80" i="1"/>
  <c r="G80" i="1"/>
  <c r="D80" i="1"/>
  <c r="C80" i="1"/>
  <c r="H77" i="1"/>
  <c r="D77" i="1"/>
  <c r="C77" i="1"/>
  <c r="D76" i="1"/>
  <c r="H76" i="1" s="1"/>
  <c r="C76" i="1"/>
  <c r="D75" i="1"/>
  <c r="H75" i="1" s="1"/>
  <c r="C75" i="1"/>
  <c r="D74" i="1"/>
  <c r="C74" i="1"/>
  <c r="H74" i="1" s="1"/>
  <c r="D73" i="1"/>
  <c r="C73" i="1"/>
  <c r="H72" i="1"/>
  <c r="G72" i="1"/>
  <c r="D72" i="1"/>
  <c r="C72" i="1"/>
  <c r="D71" i="1"/>
  <c r="C71" i="1"/>
  <c r="H71" i="1" s="1"/>
  <c r="D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H59" i="1" s="1"/>
  <c r="D58" i="1"/>
  <c r="C58" i="1"/>
  <c r="H57" i="1"/>
  <c r="G57" i="1"/>
  <c r="D57" i="1"/>
  <c r="C57" i="1"/>
  <c r="H56" i="1"/>
  <c r="G56" i="1"/>
  <c r="D56" i="1"/>
  <c r="C56" i="1"/>
  <c r="H55" i="1"/>
  <c r="G55" i="1"/>
  <c r="D55" i="1"/>
  <c r="C55" i="1"/>
  <c r="D54" i="1"/>
  <c r="C54" i="1"/>
  <c r="H54" i="1" s="1"/>
  <c r="D53" i="1"/>
  <c r="C53" i="1"/>
  <c r="D52" i="1"/>
  <c r="C52" i="1"/>
  <c r="H52" i="1" s="1"/>
  <c r="G51" i="1"/>
  <c r="D51" i="1"/>
  <c r="C51" i="1"/>
  <c r="H51" i="1" s="1"/>
  <c r="D50" i="1"/>
  <c r="H49" i="1"/>
  <c r="G49" i="1"/>
  <c r="D49" i="1"/>
  <c r="C49" i="1"/>
  <c r="G48" i="1"/>
  <c r="D48" i="1"/>
  <c r="H48" i="1" s="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36" i="1" l="1"/>
  <c r="F259" i="5"/>
  <c r="G1237" i="1"/>
  <c r="G719" i="1"/>
  <c r="F122" i="6"/>
  <c r="H644" i="1"/>
  <c r="G1263" i="1"/>
  <c r="G1270" i="1"/>
  <c r="G1266" i="1"/>
  <c r="G1577" i="1"/>
  <c r="G1576" i="1"/>
  <c r="H1524" i="1"/>
  <c r="G1524" i="1"/>
  <c r="H1530" i="1"/>
  <c r="D43" i="8"/>
  <c r="G1531" i="1"/>
  <c r="G1515" i="1"/>
  <c r="H1510" i="1"/>
  <c r="G1504" i="1"/>
  <c r="H1502" i="1"/>
  <c r="H1499" i="1"/>
  <c r="G1499" i="1"/>
  <c r="G1493" i="1"/>
  <c r="G1497" i="1"/>
  <c r="D6" i="8"/>
  <c r="C1481" i="1" s="1"/>
  <c r="H1481" i="1" s="1"/>
  <c r="G1492" i="1"/>
  <c r="H1490" i="1"/>
  <c r="G1485" i="1"/>
  <c r="G1484" i="1"/>
  <c r="G1483" i="1"/>
  <c r="H1482" i="1"/>
  <c r="G1285" i="1"/>
  <c r="G1275" i="1"/>
  <c r="G1247" i="1"/>
  <c r="G1243" i="1"/>
  <c r="G1241" i="1"/>
  <c r="H649" i="1"/>
  <c r="E22" i="9"/>
  <c r="B22" i="9" s="1"/>
  <c r="E274" i="9"/>
  <c r="B274" i="9" s="1"/>
  <c r="H643" i="1"/>
  <c r="H642" i="1"/>
  <c r="H645" i="1"/>
  <c r="F652" i="4"/>
  <c r="E26" i="9"/>
  <c r="B26" i="9" s="1"/>
  <c r="D1408" i="1"/>
  <c r="G1233" i="1"/>
  <c r="E245" i="5"/>
  <c r="D1222" i="1" s="1"/>
  <c r="F250" i="5"/>
  <c r="F246" i="5"/>
  <c r="G1226" i="1"/>
  <c r="G1224" i="1"/>
  <c r="E279" i="9"/>
  <c r="B279" i="9" s="1"/>
  <c r="G1218" i="1"/>
  <c r="G1216" i="1"/>
  <c r="F239" i="5"/>
  <c r="G1217" i="1"/>
  <c r="E237" i="5"/>
  <c r="G1189" i="1"/>
  <c r="G1185" i="1"/>
  <c r="F207" i="5"/>
  <c r="G1184" i="1"/>
  <c r="G1166" i="1"/>
  <c r="E290" i="9"/>
  <c r="B290" i="9" s="1"/>
  <c r="G1165" i="1"/>
  <c r="G1160" i="1"/>
  <c r="G1157" i="1"/>
  <c r="G1156" i="1"/>
  <c r="G1154" i="1"/>
  <c r="G1155" i="1"/>
  <c r="G1151" i="1"/>
  <c r="G1149" i="1"/>
  <c r="F164" i="5"/>
  <c r="G1144" i="1"/>
  <c r="F146" i="5"/>
  <c r="E287" i="9"/>
  <c r="B287" i="9" s="1"/>
  <c r="F134" i="5"/>
  <c r="D1112" i="1"/>
  <c r="E68" i="5"/>
  <c r="F70" i="5"/>
  <c r="F63" i="5"/>
  <c r="H1029" i="1"/>
  <c r="F45" i="5"/>
  <c r="H1025" i="1"/>
  <c r="F29" i="5"/>
  <c r="F19" i="5"/>
  <c r="D991" i="1"/>
  <c r="F13" i="5"/>
  <c r="F8" i="5"/>
  <c r="E22" i="7"/>
  <c r="J1467" i="1"/>
  <c r="C1453" i="1"/>
  <c r="H30" i="3"/>
  <c r="D5" i="7"/>
  <c r="H29" i="3" s="1"/>
  <c r="D114" i="6"/>
  <c r="C1235" i="1"/>
  <c r="G1235" i="1" s="1"/>
  <c r="E281" i="9"/>
  <c r="B281" i="9" s="1"/>
  <c r="C1223" i="1"/>
  <c r="G1223" i="1" s="1"/>
  <c r="D238" i="5"/>
  <c r="F170" i="5"/>
  <c r="C1142" i="1"/>
  <c r="G1142" i="1" s="1"/>
  <c r="C1124" i="1"/>
  <c r="F135" i="5"/>
  <c r="G1047" i="1"/>
  <c r="H1050" i="1"/>
  <c r="G1048" i="1"/>
  <c r="G1043" i="1"/>
  <c r="G1041" i="1"/>
  <c r="G1039" i="1"/>
  <c r="G1034" i="1"/>
  <c r="G1033" i="1"/>
  <c r="G1030" i="1"/>
  <c r="G1032" i="1"/>
  <c r="G1029" i="1"/>
  <c r="G1023" i="1"/>
  <c r="G1025" i="1"/>
  <c r="G1018" i="1"/>
  <c r="C1013" i="1"/>
  <c r="H1013" i="1" s="1"/>
  <c r="G1015" i="1"/>
  <c r="C1007" i="1"/>
  <c r="G1012" i="1"/>
  <c r="G1008" i="1"/>
  <c r="G1007" i="1"/>
  <c r="G1006" i="1"/>
  <c r="G1003" i="1"/>
  <c r="G1001" i="1"/>
  <c r="G1000" i="1"/>
  <c r="G999" i="1"/>
  <c r="C997" i="1"/>
  <c r="H997" i="1" s="1"/>
  <c r="G998" i="1"/>
  <c r="G996" i="1"/>
  <c r="G995" i="1"/>
  <c r="G994" i="1"/>
  <c r="C991" i="1"/>
  <c r="G993" i="1"/>
  <c r="G989" i="1"/>
  <c r="C986" i="1"/>
  <c r="H986" i="1" s="1"/>
  <c r="G878" i="1"/>
  <c r="G737" i="1"/>
  <c r="G735" i="1"/>
  <c r="G716" i="1"/>
  <c r="E39" i="9"/>
  <c r="B39" i="9" s="1"/>
  <c r="E29" i="9"/>
  <c r="B29" i="9" s="1"/>
  <c r="G669" i="1"/>
  <c r="G182" i="1"/>
  <c r="F177" i="4"/>
  <c r="E43" i="9"/>
  <c r="B43" i="9" s="1"/>
  <c r="H288" i="1"/>
  <c r="D412" i="1"/>
  <c r="G631" i="1"/>
  <c r="D599" i="1"/>
  <c r="E593" i="4"/>
  <c r="D587" i="1" s="1"/>
  <c r="E143" i="9"/>
  <c r="B143" i="9" s="1"/>
  <c r="F593" i="4"/>
  <c r="G489" i="1"/>
  <c r="G490" i="1"/>
  <c r="E101" i="9"/>
  <c r="B101" i="9" s="1"/>
  <c r="H397" i="1"/>
  <c r="F402" i="4"/>
  <c r="F369" i="4"/>
  <c r="H351" i="1"/>
  <c r="F356" i="4"/>
  <c r="G312" i="1"/>
  <c r="G316" i="1"/>
  <c r="E298" i="4"/>
  <c r="D293" i="1" s="1"/>
  <c r="E311" i="4"/>
  <c r="D306" i="1" s="1"/>
  <c r="G307" i="1"/>
  <c r="H291" i="1"/>
  <c r="F418" i="4"/>
  <c r="H413" i="1"/>
  <c r="H290" i="1"/>
  <c r="G411" i="1"/>
  <c r="F417" i="4"/>
  <c r="G156" i="1"/>
  <c r="G281" i="1"/>
  <c r="F287" i="4"/>
  <c r="G283" i="1"/>
  <c r="H221" i="1"/>
  <c r="F225" i="4"/>
  <c r="E224" i="4"/>
  <c r="D220" i="1" s="1"/>
  <c r="H222" i="1"/>
  <c r="G207" i="1"/>
  <c r="F210" i="4"/>
  <c r="E53" i="9"/>
  <c r="B53" i="9" s="1"/>
  <c r="G201" i="1"/>
  <c r="E196" i="4"/>
  <c r="D192" i="1" s="1"/>
  <c r="H191" i="1"/>
  <c r="H189" i="1"/>
  <c r="H187" i="1"/>
  <c r="E46" i="9"/>
  <c r="B46" i="9" s="1"/>
  <c r="F222" i="9"/>
  <c r="B222" i="9" s="1"/>
  <c r="F188" i="4"/>
  <c r="E45" i="9"/>
  <c r="B45" i="9" s="1"/>
  <c r="F220" i="9"/>
  <c r="G181" i="1"/>
  <c r="F219" i="9"/>
  <c r="B219" i="9" s="1"/>
  <c r="E42" i="9"/>
  <c r="B42" i="9" s="1"/>
  <c r="G178" i="1"/>
  <c r="E41" i="9"/>
  <c r="B41" i="9" s="1"/>
  <c r="G173" i="1"/>
  <c r="G177" i="1"/>
  <c r="G176" i="1"/>
  <c r="G175" i="1"/>
  <c r="G174" i="1"/>
  <c r="G172" i="1"/>
  <c r="G170" i="1"/>
  <c r="G168" i="1"/>
  <c r="H165" i="1"/>
  <c r="H166" i="1"/>
  <c r="F169" i="4"/>
  <c r="H164" i="1"/>
  <c r="H162" i="1"/>
  <c r="H160" i="1"/>
  <c r="G158" i="1"/>
  <c r="E152" i="4"/>
  <c r="D148" i="1" s="1"/>
  <c r="F153" i="4"/>
  <c r="G153" i="1"/>
  <c r="H150" i="1"/>
  <c r="G132" i="1"/>
  <c r="G129" i="1"/>
  <c r="D130" i="1"/>
  <c r="H130" i="1" s="1"/>
  <c r="F133" i="4"/>
  <c r="G131" i="1"/>
  <c r="F134" i="4"/>
  <c r="G126" i="1"/>
  <c r="H124" i="1"/>
  <c r="F128" i="4"/>
  <c r="D121" i="1"/>
  <c r="H121" i="1" s="1"/>
  <c r="F125" i="4"/>
  <c r="F216" i="9"/>
  <c r="B216" i="9" s="1"/>
  <c r="E37" i="9"/>
  <c r="B37" i="9" s="1"/>
  <c r="H113" i="1"/>
  <c r="E82" i="4"/>
  <c r="D78" i="1" s="1"/>
  <c r="H81" i="1"/>
  <c r="F83" i="4"/>
  <c r="G77" i="1"/>
  <c r="G76" i="1"/>
  <c r="G75" i="1"/>
  <c r="F77" i="4"/>
  <c r="H73" i="1"/>
  <c r="E33" i="9"/>
  <c r="B33" i="9" s="1"/>
  <c r="E27" i="9"/>
  <c r="B27" i="9" s="1"/>
  <c r="H58" i="1"/>
  <c r="H53" i="1"/>
  <c r="F54" i="4"/>
  <c r="H948" i="1"/>
  <c r="G714" i="1"/>
  <c r="G713" i="1"/>
  <c r="G711" i="1"/>
  <c r="G710" i="1"/>
  <c r="F217" i="9"/>
  <c r="B217" i="9" s="1"/>
  <c r="G709" i="1"/>
  <c r="G703" i="1"/>
  <c r="G689" i="1"/>
  <c r="G649" i="1"/>
  <c r="G647" i="1"/>
  <c r="G643" i="1"/>
  <c r="G645" i="1"/>
  <c r="G560" i="1"/>
  <c r="C557" i="1"/>
  <c r="G406" i="1"/>
  <c r="C412" i="1"/>
  <c r="D644" i="4"/>
  <c r="G397" i="1"/>
  <c r="G398" i="1"/>
  <c r="G386" i="1"/>
  <c r="G388" i="1"/>
  <c r="G378" i="1"/>
  <c r="G379" i="1"/>
  <c r="G371" i="1"/>
  <c r="G369" i="1"/>
  <c r="G368" i="1"/>
  <c r="G367" i="1"/>
  <c r="G366" i="1"/>
  <c r="G364" i="1"/>
  <c r="G365" i="1"/>
  <c r="G357" i="1"/>
  <c r="G351" i="1"/>
  <c r="G355" i="1"/>
  <c r="C321" i="1"/>
  <c r="G290" i="1"/>
  <c r="G413" i="1"/>
  <c r="G282" i="1"/>
  <c r="H283" i="1"/>
  <c r="C284" i="1"/>
  <c r="G260" i="1"/>
  <c r="G261" i="1"/>
  <c r="D263" i="4"/>
  <c r="G243" i="1"/>
  <c r="G246" i="1"/>
  <c r="G221" i="1"/>
  <c r="G222" i="1"/>
  <c r="C220" i="1"/>
  <c r="C206" i="1"/>
  <c r="G206" i="1" s="1"/>
  <c r="H206" i="1"/>
  <c r="D196" i="4"/>
  <c r="H198" i="1"/>
  <c r="G199" i="1"/>
  <c r="G191" i="1"/>
  <c r="G190" i="1"/>
  <c r="G189" i="1"/>
  <c r="G188" i="1"/>
  <c r="C184" i="1"/>
  <c r="G187" i="1"/>
  <c r="H176" i="1"/>
  <c r="H173" i="1"/>
  <c r="G165" i="1"/>
  <c r="G166" i="1"/>
  <c r="G164" i="1"/>
  <c r="G163" i="1"/>
  <c r="E40" i="9"/>
  <c r="B40" i="9" s="1"/>
  <c r="G162" i="1"/>
  <c r="G160" i="1"/>
  <c r="G161" i="1"/>
  <c r="H155" i="1"/>
  <c r="G155" i="1"/>
  <c r="G157" i="1"/>
  <c r="F159" i="4"/>
  <c r="C149" i="1"/>
  <c r="H149" i="1" s="1"/>
  <c r="D152" i="4"/>
  <c r="C148" i="1" s="1"/>
  <c r="G150" i="1"/>
  <c r="G146" i="1"/>
  <c r="D124" i="4"/>
  <c r="F124" i="4" s="1"/>
  <c r="G124" i="1"/>
  <c r="G125" i="1"/>
  <c r="G123" i="1"/>
  <c r="G108" i="1"/>
  <c r="G113" i="1"/>
  <c r="C79" i="1"/>
  <c r="G73" i="1"/>
  <c r="G74" i="1"/>
  <c r="H70" i="1"/>
  <c r="G70" i="1"/>
  <c r="G71" i="1"/>
  <c r="F74" i="4"/>
  <c r="G58" i="1"/>
  <c r="G59" i="1"/>
  <c r="G54" i="1"/>
  <c r="G53" i="1"/>
  <c r="C50" i="1"/>
  <c r="G52" i="1"/>
  <c r="E283" i="9"/>
  <c r="B283" i="9" s="1"/>
  <c r="B214" i="9"/>
  <c r="E284" i="9"/>
  <c r="B284" i="9" s="1"/>
  <c r="H953" i="1"/>
  <c r="H954" i="1"/>
  <c r="H955" i="1"/>
  <c r="H956" i="1"/>
  <c r="H957" i="1"/>
  <c r="H958" i="1"/>
  <c r="H959" i="1"/>
  <c r="H960" i="1"/>
  <c r="H961" i="1"/>
  <c r="H962" i="1"/>
  <c r="H963" i="1"/>
  <c r="H964" i="1"/>
  <c r="H965" i="1"/>
  <c r="H969" i="1"/>
  <c r="H973" i="1"/>
  <c r="H977" i="1"/>
  <c r="H981" i="1"/>
  <c r="H987" i="1"/>
  <c r="H994" i="1"/>
  <c r="H998" i="1"/>
  <c r="H1002" i="1"/>
  <c r="H1006" i="1"/>
  <c r="H1010" i="1"/>
  <c r="H1014" i="1"/>
  <c r="H1018" i="1"/>
  <c r="H1022" i="1"/>
  <c r="H1026" i="1"/>
  <c r="H1030" i="1"/>
  <c r="H1034" i="1"/>
  <c r="H1038" i="1"/>
  <c r="H967" i="1"/>
  <c r="H971" i="1"/>
  <c r="H975" i="1"/>
  <c r="H979" i="1"/>
  <c r="H983" i="1"/>
  <c r="H989" i="1"/>
  <c r="H992" i="1"/>
  <c r="H996" i="1"/>
  <c r="H1000" i="1"/>
  <c r="H1004" i="1"/>
  <c r="H1008" i="1"/>
  <c r="H1012" i="1"/>
  <c r="H1016" i="1"/>
  <c r="H1020" i="1"/>
  <c r="H1024" i="1"/>
  <c r="H1028" i="1"/>
  <c r="H1032" i="1"/>
  <c r="H1036" i="1"/>
  <c r="H966" i="1"/>
  <c r="H970" i="1"/>
  <c r="H974" i="1"/>
  <c r="H978" i="1"/>
  <c r="H982" i="1"/>
  <c r="H988" i="1"/>
  <c r="H995" i="1"/>
  <c r="H999" i="1"/>
  <c r="H1003" i="1"/>
  <c r="H1007" i="1"/>
  <c r="H1011" i="1"/>
  <c r="H1015" i="1"/>
  <c r="H1019" i="1"/>
  <c r="H1023" i="1"/>
  <c r="H1027" i="1"/>
  <c r="H1031" i="1"/>
  <c r="H1035" i="1"/>
  <c r="G1050" i="1"/>
  <c r="G1052" i="1"/>
  <c r="H1052" i="1"/>
  <c r="G1054" i="1"/>
  <c r="H1054" i="1"/>
  <c r="G1056" i="1"/>
  <c r="H1056"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051" i="1"/>
  <c r="H1051" i="1"/>
  <c r="G1053" i="1"/>
  <c r="H1053" i="1"/>
  <c r="G1055" i="1"/>
  <c r="H1055" i="1"/>
  <c r="G1057" i="1"/>
  <c r="H1057" i="1"/>
  <c r="G1059" i="1"/>
  <c r="H1059" i="1"/>
  <c r="G1061" i="1"/>
  <c r="H1061" i="1"/>
  <c r="G1063" i="1"/>
  <c r="H1063" i="1"/>
  <c r="G1065" i="1"/>
  <c r="H1065"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G1339" i="1"/>
  <c r="G1343" i="1"/>
  <c r="G1347" i="1"/>
  <c r="G1351" i="1"/>
  <c r="G1355" i="1"/>
  <c r="G1359" i="1"/>
  <c r="G1363" i="1"/>
  <c r="G1367" i="1"/>
  <c r="G1371" i="1"/>
  <c r="G1375" i="1"/>
  <c r="G1379" i="1"/>
  <c r="G1387" i="1"/>
  <c r="G1391" i="1"/>
  <c r="G1395" i="1"/>
  <c r="G1399" i="1"/>
  <c r="G1403"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41" i="1"/>
  <c r="G1441" i="1"/>
  <c r="I1441" i="1" s="1"/>
  <c r="I1443" i="1"/>
  <c r="J1451" i="1"/>
  <c r="G1451" i="1"/>
  <c r="I1451" i="1" s="1"/>
  <c r="H1461" i="1"/>
  <c r="G1461" i="1"/>
  <c r="J1466" i="1"/>
  <c r="H1466" i="1"/>
  <c r="G1466" i="1"/>
  <c r="J1474" i="1"/>
  <c r="H1474" i="1"/>
  <c r="G1474" i="1"/>
  <c r="I1474" i="1" s="1"/>
  <c r="H1508" i="1"/>
  <c r="G1508" i="1"/>
  <c r="H1516" i="1"/>
  <c r="G1516" i="1"/>
  <c r="H1450" i="1"/>
  <c r="G1450" i="1"/>
  <c r="I1450" i="1" s="1"/>
  <c r="H1458" i="1"/>
  <c r="G1458" i="1"/>
  <c r="H1463" i="1"/>
  <c r="G1463" i="1"/>
  <c r="H1471" i="1"/>
  <c r="G1471" i="1"/>
  <c r="G1506" i="1"/>
  <c r="H1506" i="1"/>
  <c r="G1514" i="1"/>
  <c r="H1514" i="1"/>
  <c r="G1341" i="1"/>
  <c r="G1345" i="1"/>
  <c r="G1349" i="1"/>
  <c r="G1353" i="1"/>
  <c r="G1357" i="1"/>
  <c r="G1361" i="1"/>
  <c r="G1365" i="1"/>
  <c r="G1369" i="1"/>
  <c r="G1373" i="1"/>
  <c r="G1377" i="1"/>
  <c r="G1381" i="1"/>
  <c r="G1385" i="1"/>
  <c r="G1389" i="1"/>
  <c r="G1393" i="1"/>
  <c r="G1397" i="1"/>
  <c r="G1401" i="1"/>
  <c r="G1405"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39" i="1"/>
  <c r="G1442" i="1"/>
  <c r="I1442" i="1" s="1"/>
  <c r="H1442" i="1"/>
  <c r="H1445" i="1"/>
  <c r="G1445" i="1"/>
  <c r="J1447" i="1"/>
  <c r="G1447" i="1"/>
  <c r="I1447" i="1" s="1"/>
  <c r="J1457" i="1"/>
  <c r="H1457" i="1"/>
  <c r="G1457" i="1"/>
  <c r="I1457" i="1" s="1"/>
  <c r="J1462" i="1"/>
  <c r="H1462" i="1"/>
  <c r="G1462" i="1"/>
  <c r="H1503" i="1"/>
  <c r="G1503" i="1"/>
  <c r="H1511" i="1"/>
  <c r="G1511" i="1"/>
  <c r="G1299" i="1"/>
  <c r="H1338" i="1"/>
  <c r="H1342" i="1"/>
  <c r="H1346" i="1"/>
  <c r="H1350" i="1"/>
  <c r="H1354" i="1"/>
  <c r="H1358" i="1"/>
  <c r="H1362" i="1"/>
  <c r="H1366" i="1"/>
  <c r="H1370" i="1"/>
  <c r="H1374" i="1"/>
  <c r="H1378" i="1"/>
  <c r="H1382" i="1"/>
  <c r="H1386" i="1"/>
  <c r="H1390" i="1"/>
  <c r="H1394" i="1"/>
  <c r="H1398" i="1"/>
  <c r="H1402" i="1"/>
  <c r="H1406" i="1"/>
  <c r="H1446" i="1"/>
  <c r="G1446" i="1"/>
  <c r="I1446" i="1" s="1"/>
  <c r="J1450" i="1"/>
  <c r="I1460" i="1"/>
  <c r="H1467" i="1"/>
  <c r="G1467" i="1"/>
  <c r="H1475" i="1"/>
  <c r="G1475" i="1"/>
  <c r="J1477" i="1"/>
  <c r="H1477" i="1"/>
  <c r="G1477" i="1"/>
  <c r="H1448" i="1"/>
  <c r="I1448" i="1" s="1"/>
  <c r="J1448" i="1"/>
  <c r="H1449" i="1"/>
  <c r="I1449" i="1" s="1"/>
  <c r="H1452" i="1"/>
  <c r="I1452" i="1" s="1"/>
  <c r="J1452" i="1"/>
  <c r="H1470" i="1"/>
  <c r="H1478" i="1"/>
  <c r="I1478" i="1" s="1"/>
  <c r="J1478" i="1"/>
  <c r="H1479" i="1"/>
  <c r="I1479" i="1" s="1"/>
  <c r="H1480" i="1"/>
  <c r="H1579" i="1"/>
  <c r="G1579" i="1"/>
  <c r="F164" i="4"/>
  <c r="D163" i="4"/>
  <c r="E363" i="4"/>
  <c r="D358" i="1" s="1"/>
  <c r="E484" i="4"/>
  <c r="D478" i="1" s="1"/>
  <c r="D529" i="4"/>
  <c r="E7" i="5"/>
  <c r="D68" i="5"/>
  <c r="F69" i="5"/>
  <c r="G1440" i="1"/>
  <c r="I1440" i="1" s="1"/>
  <c r="J1440" i="1"/>
  <c r="G1444" i="1"/>
  <c r="I1444" i="1" s="1"/>
  <c r="J1444" i="1"/>
  <c r="H1456" i="1"/>
  <c r="I1456" i="1" s="1"/>
  <c r="J1456" i="1"/>
  <c r="H1460" i="1"/>
  <c r="J1460" i="1"/>
  <c r="H1465" i="1"/>
  <c r="I1465" i="1" s="1"/>
  <c r="J1465" i="1"/>
  <c r="H1469" i="1"/>
  <c r="H1473" i="1"/>
  <c r="I1473" i="1" s="1"/>
  <c r="J1473" i="1"/>
  <c r="F8" i="4"/>
  <c r="D7" i="4"/>
  <c r="E50" i="4"/>
  <c r="D46" i="1" s="1"/>
  <c r="F140" i="4"/>
  <c r="D139" i="4"/>
  <c r="H20" i="9"/>
  <c r="F152" i="4"/>
  <c r="E163" i="4"/>
  <c r="D159" i="1" s="1"/>
  <c r="F460" i="4"/>
  <c r="D459" i="4"/>
  <c r="H1476" i="1"/>
  <c r="I1476" i="1" s="1"/>
  <c r="J1476" i="1"/>
  <c r="F312" i="4"/>
  <c r="D311" i="4"/>
  <c r="F421" i="4"/>
  <c r="D420" i="4"/>
  <c r="F364" i="4"/>
  <c r="D363" i="4"/>
  <c r="F485" i="4"/>
  <c r="D484" i="4"/>
  <c r="C1436" i="1"/>
  <c r="D42" i="8"/>
  <c r="G294" i="9" s="1"/>
  <c r="E294" i="9" s="1"/>
  <c r="D643" i="4"/>
  <c r="E289" i="9"/>
  <c r="B289" i="9" s="1"/>
  <c r="E291" i="9"/>
  <c r="B291" i="9" s="1"/>
  <c r="D50" i="4"/>
  <c r="D82" i="4"/>
  <c r="D106" i="4"/>
  <c r="E643" i="4"/>
  <c r="D637" i="1" s="1"/>
  <c r="D567" i="4"/>
  <c r="D580" i="4"/>
  <c r="D12" i="5"/>
  <c r="F177" i="5"/>
  <c r="E206" i="5"/>
  <c r="E176" i="5" s="1"/>
  <c r="D129" i="6"/>
  <c r="C1501" i="1"/>
  <c r="D215" i="4"/>
  <c r="E263" i="4"/>
  <c r="D259" i="1" s="1"/>
  <c r="D299" i="4"/>
  <c r="D351" i="4"/>
  <c r="F416" i="4"/>
  <c r="D472" i="4"/>
  <c r="E529" i="4"/>
  <c r="F79" i="5"/>
  <c r="F149" i="5"/>
  <c r="F180" i="5"/>
  <c r="F190" i="5"/>
  <c r="D206" i="5"/>
  <c r="D176" i="5" s="1"/>
  <c r="D245" i="5"/>
  <c r="F5" i="6"/>
  <c r="E35" i="6"/>
  <c r="D89" i="6"/>
  <c r="E286" i="9"/>
  <c r="B286" i="9" s="1"/>
  <c r="B111" i="9"/>
  <c r="B115" i="9"/>
  <c r="B119" i="9"/>
  <c r="B123" i="9"/>
  <c r="B127" i="9"/>
  <c r="B131" i="9"/>
  <c r="B135" i="9"/>
  <c r="B139" i="9"/>
  <c r="B233" i="9"/>
  <c r="B249" i="9"/>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B220" i="9"/>
  <c r="B228" i="9"/>
  <c r="B236" i="9"/>
  <c r="B244" i="9"/>
  <c r="B252" i="9"/>
  <c r="B260" i="9"/>
  <c r="F218" i="9"/>
  <c r="B218" i="9" s="1"/>
  <c r="F226" i="9"/>
  <c r="B226" i="9" s="1"/>
  <c r="F234" i="9"/>
  <c r="B234" i="9" s="1"/>
  <c r="F242" i="9"/>
  <c r="B242" i="9" s="1"/>
  <c r="F250" i="9"/>
  <c r="B250" i="9" s="1"/>
  <c r="F258" i="9"/>
  <c r="B258" i="9" s="1"/>
  <c r="F266" i="9"/>
  <c r="B266" i="9" s="1"/>
  <c r="B224" i="9"/>
  <c r="B232" i="9"/>
  <c r="B240" i="9"/>
  <c r="B248" i="9"/>
  <c r="B256" i="9"/>
  <c r="B264" i="9"/>
  <c r="I35" i="3" l="1"/>
  <c r="C1518" i="1"/>
  <c r="G1481" i="1"/>
  <c r="D1214" i="1"/>
  <c r="I23" i="3"/>
  <c r="I21" i="3"/>
  <c r="D1046" i="1"/>
  <c r="G991" i="1"/>
  <c r="D1453" i="1"/>
  <c r="I30" i="3"/>
  <c r="E5" i="7"/>
  <c r="G297" i="9" s="1"/>
  <c r="E297" i="9" s="1"/>
  <c r="G1453" i="1"/>
  <c r="H1453" i="1"/>
  <c r="F114" i="6"/>
  <c r="H27" i="3"/>
  <c r="C1408" i="1"/>
  <c r="C1215" i="1"/>
  <c r="F238" i="5"/>
  <c r="G1013" i="1"/>
  <c r="G997" i="1"/>
  <c r="H991" i="1"/>
  <c r="G986" i="1"/>
  <c r="H599" i="1"/>
  <c r="G599" i="1"/>
  <c r="H587" i="1"/>
  <c r="G587" i="1"/>
  <c r="E420" i="4"/>
  <c r="E350" i="4"/>
  <c r="E407" i="4" s="1"/>
  <c r="D402" i="1" s="1"/>
  <c r="F224" i="4"/>
  <c r="E151" i="4"/>
  <c r="E289" i="4" s="1"/>
  <c r="H148" i="1"/>
  <c r="G130" i="1"/>
  <c r="G121" i="1"/>
  <c r="E6" i="4"/>
  <c r="I16" i="3" s="1"/>
  <c r="H557" i="1"/>
  <c r="G557" i="1"/>
  <c r="F644" i="4"/>
  <c r="C638" i="1"/>
  <c r="G412" i="1"/>
  <c r="H412" i="1"/>
  <c r="G321" i="1"/>
  <c r="H321" i="1"/>
  <c r="G284" i="1"/>
  <c r="H284" i="1"/>
  <c r="F263" i="4"/>
  <c r="C259" i="1"/>
  <c r="H259" i="1" s="1"/>
  <c r="H220" i="1"/>
  <c r="G220" i="1"/>
  <c r="F196" i="4"/>
  <c r="C192" i="1"/>
  <c r="H184" i="1"/>
  <c r="G184" i="1"/>
  <c r="G148" i="1"/>
  <c r="G20" i="9"/>
  <c r="E20" i="9" s="1"/>
  <c r="G149" i="1"/>
  <c r="C120" i="1"/>
  <c r="H120" i="1" s="1"/>
  <c r="G120" i="1"/>
  <c r="H79" i="1"/>
  <c r="G79" i="1"/>
  <c r="H50" i="1"/>
  <c r="G50" i="1"/>
  <c r="E175" i="5"/>
  <c r="D1152" i="1" s="1"/>
  <c r="I22" i="3"/>
  <c r="D1153" i="1"/>
  <c r="B294" i="9"/>
  <c r="F245" i="5"/>
  <c r="D237" i="5"/>
  <c r="D175" i="5" s="1"/>
  <c r="C1222" i="1"/>
  <c r="F472" i="4"/>
  <c r="C466" i="1"/>
  <c r="G259" i="1"/>
  <c r="F129" i="6"/>
  <c r="C1423" i="1"/>
  <c r="F12" i="5"/>
  <c r="D7" i="5"/>
  <c r="C990" i="1"/>
  <c r="F106" i="4"/>
  <c r="C102" i="1"/>
  <c r="F484" i="4"/>
  <c r="C478" i="1"/>
  <c r="F7" i="4"/>
  <c r="D6" i="4"/>
  <c r="C3" i="1"/>
  <c r="F163" i="4"/>
  <c r="C159" i="1"/>
  <c r="I1467" i="1"/>
  <c r="I1463" i="1"/>
  <c r="I1466" i="1"/>
  <c r="F212" i="9"/>
  <c r="B212" i="9" s="1"/>
  <c r="F89" i="6"/>
  <c r="C1383" i="1"/>
  <c r="G292" i="9"/>
  <c r="F206" i="5"/>
  <c r="C1183" i="1"/>
  <c r="F215" i="4"/>
  <c r="C211" i="1"/>
  <c r="H292" i="9"/>
  <c r="D1183" i="1"/>
  <c r="F580" i="4"/>
  <c r="C574" i="1"/>
  <c r="F82" i="4"/>
  <c r="C78" i="1"/>
  <c r="D141" i="6"/>
  <c r="F311" i="4"/>
  <c r="C306" i="1"/>
  <c r="D151" i="4"/>
  <c r="F139" i="4"/>
  <c r="C135" i="1"/>
  <c r="F68" i="5"/>
  <c r="H21" i="3"/>
  <c r="C1046" i="1"/>
  <c r="D414" i="1"/>
  <c r="I25" i="3"/>
  <c r="D1329" i="1"/>
  <c r="F351" i="4"/>
  <c r="D350" i="4"/>
  <c r="C346" i="1"/>
  <c r="H1501" i="1"/>
  <c r="G1501" i="1"/>
  <c r="F567" i="4"/>
  <c r="C561" i="1"/>
  <c r="F50" i="4"/>
  <c r="C46" i="1"/>
  <c r="F643" i="4"/>
  <c r="C637" i="1"/>
  <c r="F363" i="4"/>
  <c r="C358" i="1"/>
  <c r="I29" i="3"/>
  <c r="D1436" i="1"/>
  <c r="G1436" i="1" s="1"/>
  <c r="F459" i="4"/>
  <c r="C453" i="1"/>
  <c r="E6" i="5"/>
  <c r="I20" i="3"/>
  <c r="D985" i="1"/>
  <c r="I1477" i="1"/>
  <c r="I1462" i="1"/>
  <c r="I1471" i="1"/>
  <c r="I1458" i="1"/>
  <c r="B191" i="9"/>
  <c r="E528" i="4"/>
  <c r="D523" i="1"/>
  <c r="F299" i="4"/>
  <c r="D298" i="4"/>
  <c r="C294" i="1"/>
  <c r="F176" i="5"/>
  <c r="H22" i="3"/>
  <c r="C1153" i="1"/>
  <c r="G299" i="9"/>
  <c r="E299" i="9" s="1"/>
  <c r="K1432" i="9"/>
  <c r="G295" i="9"/>
  <c r="E295" i="9" s="1"/>
  <c r="B295" i="9" s="1"/>
  <c r="I34" i="3"/>
  <c r="C1517" i="1"/>
  <c r="B297" i="9"/>
  <c r="E296" i="9"/>
  <c r="I10" i="3" s="1"/>
  <c r="F420" i="4"/>
  <c r="C414" i="1"/>
  <c r="E141" i="6"/>
  <c r="D528" i="4"/>
  <c r="D635" i="4" s="1"/>
  <c r="F529" i="4"/>
  <c r="C523" i="1"/>
  <c r="G1518" i="1" l="1"/>
  <c r="H1518" i="1"/>
  <c r="H1408" i="1"/>
  <c r="G1408" i="1"/>
  <c r="G1215" i="1"/>
  <c r="H1215" i="1"/>
  <c r="E635" i="4"/>
  <c r="D629" i="1" s="1"/>
  <c r="D345" i="1"/>
  <c r="E408" i="4"/>
  <c r="D403" i="1" s="1"/>
  <c r="D147" i="1"/>
  <c r="I17" i="3"/>
  <c r="D2" i="1"/>
  <c r="E290" i="4"/>
  <c r="D286" i="1" s="1"/>
  <c r="E412" i="4"/>
  <c r="E639" i="4" s="1"/>
  <c r="H638" i="1"/>
  <c r="G638" i="1"/>
  <c r="G192" i="1"/>
  <c r="H192" i="1"/>
  <c r="E19" i="9"/>
  <c r="B20" i="9"/>
  <c r="F175" i="5"/>
  <c r="C1152" i="1"/>
  <c r="G1153" i="1"/>
  <c r="H1153" i="1"/>
  <c r="G294" i="1"/>
  <c r="H294" i="1"/>
  <c r="H1436" i="1"/>
  <c r="D407" i="4"/>
  <c r="F298" i="4"/>
  <c r="C293" i="1"/>
  <c r="G453" i="1"/>
  <c r="H453" i="1"/>
  <c r="G358" i="1"/>
  <c r="H358" i="1"/>
  <c r="G637" i="1"/>
  <c r="H637" i="1"/>
  <c r="G561" i="1"/>
  <c r="H561" i="1"/>
  <c r="G346" i="1"/>
  <c r="H346" i="1"/>
  <c r="F151" i="4"/>
  <c r="D289" i="4"/>
  <c r="D290" i="4" s="1"/>
  <c r="H17" i="3"/>
  <c r="C147" i="1"/>
  <c r="G159" i="1"/>
  <c r="H159" i="1"/>
  <c r="H1423" i="1"/>
  <c r="G1423" i="1"/>
  <c r="G466" i="1"/>
  <c r="H466" i="1"/>
  <c r="F528" i="4"/>
  <c r="D636" i="4"/>
  <c r="C522" i="1"/>
  <c r="G414" i="1"/>
  <c r="H414" i="1"/>
  <c r="D408" i="4"/>
  <c r="F350" i="4"/>
  <c r="C345" i="1"/>
  <c r="G306" i="1"/>
  <c r="H306" i="1"/>
  <c r="E413" i="4"/>
  <c r="E291" i="4"/>
  <c r="D287" i="1" s="1"/>
  <c r="D285" i="1"/>
  <c r="G574" i="1"/>
  <c r="H574" i="1"/>
  <c r="G211" i="1"/>
  <c r="H211" i="1"/>
  <c r="E292" i="9"/>
  <c r="B292" i="9" s="1"/>
  <c r="G478" i="1"/>
  <c r="H478" i="1"/>
  <c r="G990" i="1"/>
  <c r="H990" i="1"/>
  <c r="I28" i="3"/>
  <c r="D1435" i="1"/>
  <c r="H9" i="3" s="1"/>
  <c r="G1517" i="1"/>
  <c r="H1517" i="1"/>
  <c r="H46" i="1"/>
  <c r="G46" i="1"/>
  <c r="G135" i="1"/>
  <c r="H135" i="1"/>
  <c r="C1435" i="1"/>
  <c r="F141" i="6"/>
  <c r="H28" i="3"/>
  <c r="G1383" i="1"/>
  <c r="H1383" i="1"/>
  <c r="H3" i="1"/>
  <c r="G3" i="1"/>
  <c r="D6" i="5"/>
  <c r="F7" i="5"/>
  <c r="H20" i="3"/>
  <c r="C985" i="1"/>
  <c r="G1222" i="1"/>
  <c r="H1222" i="1"/>
  <c r="H11" i="3"/>
  <c r="F635" i="4"/>
  <c r="C629" i="1"/>
  <c r="G1329" i="1"/>
  <c r="H1329" i="1"/>
  <c r="H78" i="1"/>
  <c r="G78" i="1"/>
  <c r="G1183" i="1"/>
  <c r="H1183" i="1"/>
  <c r="D412" i="4"/>
  <c r="F6" i="4"/>
  <c r="H16" i="3"/>
  <c r="C2" i="1"/>
  <c r="G102" i="1"/>
  <c r="H102" i="1"/>
  <c r="F237" i="5"/>
  <c r="H23" i="3"/>
  <c r="C1214" i="1"/>
  <c r="E298" i="9"/>
  <c r="B299" i="9"/>
  <c r="G523" i="1"/>
  <c r="H523" i="1"/>
  <c r="E636" i="4"/>
  <c r="D630" i="1" s="1"/>
  <c r="D522" i="1"/>
  <c r="H276" i="9"/>
  <c r="D984" i="1"/>
  <c r="G1046" i="1"/>
  <c r="H1046" i="1"/>
  <c r="E293" i="9"/>
  <c r="D407" i="1" l="1"/>
  <c r="E414" i="4"/>
  <c r="D409" i="1" s="1"/>
  <c r="K3" i="9"/>
  <c r="I9" i="3"/>
  <c r="H1435" i="1"/>
  <c r="G1435" i="1"/>
  <c r="G345" i="1"/>
  <c r="H345" i="1"/>
  <c r="D413" i="4"/>
  <c r="D414" i="4" s="1"/>
  <c r="F289" i="4"/>
  <c r="D291" i="4"/>
  <c r="C285" i="1"/>
  <c r="G2" i="1"/>
  <c r="H2" i="1"/>
  <c r="F412" i="4"/>
  <c r="D639" i="4"/>
  <c r="C407" i="1"/>
  <c r="G629" i="1"/>
  <c r="H629" i="1"/>
  <c r="G282" i="9"/>
  <c r="E282" i="9" s="1"/>
  <c r="B282" i="9" s="1"/>
  <c r="G276" i="9"/>
  <c r="E276" i="9" s="1"/>
  <c r="F6" i="5"/>
  <c r="C984" i="1"/>
  <c r="E640" i="4"/>
  <c r="E641" i="4" s="1"/>
  <c r="E415" i="4"/>
  <c r="D410" i="1" s="1"/>
  <c r="D408" i="1"/>
  <c r="G522" i="1"/>
  <c r="H522" i="1"/>
  <c r="D633" i="1"/>
  <c r="G985" i="1"/>
  <c r="H985" i="1"/>
  <c r="F408" i="4"/>
  <c r="C403" i="1"/>
  <c r="F636" i="4"/>
  <c r="C630" i="1"/>
  <c r="G147" i="1"/>
  <c r="H147" i="1"/>
  <c r="F407" i="4"/>
  <c r="C402" i="1"/>
  <c r="N3" i="9"/>
  <c r="I11" i="3"/>
  <c r="G1152" i="1"/>
  <c r="H1152" i="1"/>
  <c r="G1214" i="1"/>
  <c r="H1214" i="1"/>
  <c r="F290" i="4"/>
  <c r="C286" i="1"/>
  <c r="G293" i="1"/>
  <c r="H293" i="1"/>
  <c r="H8" i="3" l="1"/>
  <c r="G984" i="1"/>
  <c r="H984" i="1"/>
  <c r="F414" i="4"/>
  <c r="C409" i="1"/>
  <c r="G285" i="1"/>
  <c r="H285" i="1"/>
  <c r="D635" i="1"/>
  <c r="E275" i="9"/>
  <c r="B276" i="9"/>
  <c r="G407" i="1"/>
  <c r="H407" i="1"/>
  <c r="F291" i="4"/>
  <c r="C287" i="1"/>
  <c r="G286" i="1"/>
  <c r="H286" i="1"/>
  <c r="G402" i="1"/>
  <c r="H402" i="1"/>
  <c r="G630" i="1"/>
  <c r="H630" i="1"/>
  <c r="E642" i="4"/>
  <c r="D634" i="1"/>
  <c r="F639" i="4"/>
  <c r="C633" i="1"/>
  <c r="D415" i="4"/>
  <c r="D640" i="4"/>
  <c r="D641" i="4" s="1"/>
  <c r="F413" i="4"/>
  <c r="C408" i="1"/>
  <c r="G403" i="1"/>
  <c r="H403" i="1"/>
  <c r="F415" i="4" l="1"/>
  <c r="C410" i="1"/>
  <c r="G633" i="1"/>
  <c r="H633" i="1"/>
  <c r="E646" i="4"/>
  <c r="D636" i="1"/>
  <c r="F641" i="4"/>
  <c r="C635" i="1"/>
  <c r="G409" i="1"/>
  <c r="H409" i="1"/>
  <c r="D642" i="4"/>
  <c r="F640" i="4"/>
  <c r="C634" i="1"/>
  <c r="E645" i="4"/>
  <c r="G287" i="1"/>
  <c r="H287" i="1"/>
  <c r="G408" i="1"/>
  <c r="H408" i="1"/>
  <c r="M3" i="9"/>
  <c r="I8" i="3"/>
  <c r="G410" i="1" l="1"/>
  <c r="H410" i="1"/>
  <c r="D646" i="4"/>
  <c r="F642" i="4"/>
  <c r="C636" i="1"/>
  <c r="D645" i="4"/>
  <c r="I18" i="3"/>
  <c r="D639" i="1"/>
  <c r="G634" i="1"/>
  <c r="H634" i="1"/>
  <c r="G635" i="1"/>
  <c r="H635" i="1"/>
  <c r="I19" i="3"/>
  <c r="D640" i="1"/>
  <c r="F645" i="4" l="1"/>
  <c r="H18" i="3"/>
  <c r="C639" i="1"/>
  <c r="F646" i="4"/>
  <c r="H19" i="3"/>
  <c r="C640" i="1"/>
  <c r="G636" i="1"/>
  <c r="H636" i="1"/>
  <c r="H7" i="3"/>
  <c r="G639" i="1" l="1"/>
  <c r="H639" i="1"/>
  <c r="G640" i="1"/>
  <c r="H640" i="1"/>
  <c r="J3" i="9"/>
  <c r="I7" i="3"/>
  <c r="M272" i="9" l="1"/>
  <c r="L272" i="9"/>
  <c r="H18" i="9"/>
  <c r="G18" i="9"/>
  <c r="G17" i="9"/>
  <c r="I7" i="9"/>
  <c r="K13" i="9"/>
  <c r="I8" i="9"/>
  <c r="M15" i="9"/>
  <c r="K7" i="9"/>
  <c r="J12" i="9"/>
  <c r="K9" i="9"/>
  <c r="L15" i="9"/>
  <c r="K10" i="9"/>
  <c r="G16" i="9"/>
  <c r="J8" i="9"/>
  <c r="G15" i="9"/>
  <c r="K8" i="9"/>
  <c r="J13" i="9"/>
  <c r="J9" i="9"/>
  <c r="K5" i="9"/>
  <c r="J10" i="9"/>
  <c r="M16" i="9"/>
  <c r="K6" i="9"/>
  <c r="J11" i="9"/>
  <c r="I17" i="9"/>
  <c r="I9" i="9"/>
  <c r="H16" i="9"/>
  <c r="H15" i="9"/>
  <c r="I13" i="9"/>
  <c r="J6" i="9"/>
  <c r="I11" i="9"/>
  <c r="H17" i="9"/>
  <c r="J7" i="9"/>
  <c r="I12" i="9"/>
  <c r="I5" i="9"/>
  <c r="K11" i="9"/>
  <c r="J17" i="9"/>
  <c r="J5" i="9"/>
  <c r="L16" i="9"/>
  <c r="I6" i="9"/>
  <c r="K12" i="9"/>
  <c r="E10" i="9" l="1"/>
  <c r="B10" i="9" s="1"/>
  <c r="E13" i="9"/>
  <c r="B13" i="9" s="1"/>
  <c r="E9" i="9"/>
  <c r="B9" i="9" s="1"/>
  <c r="E6" i="9"/>
  <c r="B6" i="9" s="1"/>
  <c r="F272" i="9"/>
  <c r="B272" i="9" s="1"/>
  <c r="F15" i="9"/>
  <c r="F16" i="9"/>
  <c r="E18" i="9"/>
  <c r="B18" i="9" s="1"/>
  <c r="E5" i="9"/>
  <c r="E11" i="9"/>
  <c r="B11" i="9" s="1"/>
  <c r="E8" i="9"/>
  <c r="B8" i="9" s="1"/>
  <c r="E12" i="9"/>
  <c r="B12" i="9" s="1"/>
  <c r="E16" i="9"/>
  <c r="E7" i="9"/>
  <c r="B7" i="9" s="1"/>
  <c r="E15" i="9"/>
  <c r="E17" i="9"/>
  <c r="B17" i="9" s="1"/>
  <c r="F19" i="9" l="1"/>
  <c r="F14" i="9"/>
  <c r="B16" i="9"/>
  <c r="B15" i="9"/>
  <c r="E14"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<sst xmlns="http://schemas.openxmlformats.org/spreadsheetml/2006/main" count="4313" uniqueCount="3393">
  <si>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</si>
  <si>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</si>
  <si>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</si>
  <si>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</si>
  <si>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</si>
  <si>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</si>
  <si>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</si>
  <si>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</si>
  <si>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</si>
  <si>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</si>
  <si>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</si>
  <si>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</si>
  <si>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</si>
  <si>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</si>
  <si>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</si>
  <si>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</si>
  <si>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</si>
  <si>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</si>
  <si>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</si>
  <si>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</si>
  <si>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</si>
  <si>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</si>
  <si>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</si>
  <si>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</si>
  <si>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</si>
  <si>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</si>
  <si>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</si>
  <si>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</si>
  <si>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</si>
  <si>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</si>
  <si>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</si>
  <si>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VETERINARSKI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</si>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</sst>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105792727</v>
      </c>
      <c r="D2" s="6">
        <f>'PR-RAS'!E6</f>
        <v>118937416.94</v>
      </c>
      <c r="E2" s="6">
        <v>0</v>
      </c>
      <c r="F2" s="6">
        <v>0</v>
      </c>
      <c r="G2" s="7">
        <f t="shared" ref="G2:G264" si="0">(B2/1000)*(C2*1+D2*2)</f>
        <v>343667.56088</v>
      </c>
      <c r="H2" s="7">
        <f t="shared" ref="H2:H264" si="1">ABS(C2-ROUND(C2,0))+ABS(D2-ROUND(D2,0))</f>
        <v>6.0000002384185791E-2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7312138</v>
      </c>
      <c r="D46" s="1">
        <f>'PR-RAS'!E50</f>
        <v>13588241.49</v>
      </c>
      <c r="E46" s="1">
        <v>0</v>
      </c>
      <c r="F46" s="1">
        <v>0</v>
      </c>
      <c r="G46" s="2">
        <f t="shared" si="0"/>
        <v>1551987.9441000002</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11268.23</v>
      </c>
      <c r="E47" s="1">
        <v>0</v>
      </c>
      <c r="F47" s="1">
        <v>0</v>
      </c>
      <c r="G47" s="2">
        <f t="shared" si="0"/>
        <v>1036.67716</v>
      </c>
      <c r="H47" s="2">
        <f t="shared" si="1"/>
        <v>0.22999999999956344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11268.23</v>
      </c>
      <c r="E48" s="1">
        <v>0</v>
      </c>
      <c r="F48" s="1">
        <v>0</v>
      </c>
      <c r="G48" s="2">
        <f t="shared" si="0"/>
        <v>1059.21362</v>
      </c>
      <c r="H48" s="2">
        <f t="shared" si="1"/>
        <v>0.22999999999956344</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5910118</v>
      </c>
      <c r="D50" s="1">
        <f>'PR-RAS'!E54</f>
        <v>6647406.04</v>
      </c>
      <c r="E50" s="1">
        <v>0</v>
      </c>
      <c r="F50" s="1">
        <v>0</v>
      </c>
      <c r="G50" s="2">
        <f t="shared" si="0"/>
        <v>941041.57392</v>
      </c>
      <c r="H50" s="2">
        <f t="shared" si="1"/>
        <v>4.0000000037252903E-2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506836</v>
      </c>
      <c r="D51" s="1">
        <f>'PR-RAS'!E55</f>
        <v>15055.67</v>
      </c>
      <c r="E51" s="1">
        <v>0</v>
      </c>
      <c r="F51" s="1">
        <v>0</v>
      </c>
      <c r="G51" s="2">
        <f t="shared" si="0"/>
        <v>26847.366999999998</v>
      </c>
      <c r="H51" s="2">
        <f t="shared" si="1"/>
        <v>0.32999999999992724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86464</v>
      </c>
      <c r="D52" s="1">
        <f>'PR-RAS'!E56</f>
        <v>0</v>
      </c>
      <c r="E52" s="1">
        <v>0</v>
      </c>
      <c r="F52" s="1">
        <v>0</v>
      </c>
      <c r="G52" s="2">
        <f t="shared" si="0"/>
        <v>4409.6639999999998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3814635</v>
      </c>
      <c r="D53" s="1">
        <f>'PR-RAS'!E57</f>
        <v>5463921.4800000004</v>
      </c>
      <c r="E53" s="1">
        <v>0</v>
      </c>
      <c r="F53" s="1">
        <v>0</v>
      </c>
      <c r="G53" s="2">
        <f t="shared" si="0"/>
        <v>766608.85392000002</v>
      </c>
      <c r="H53" s="2">
        <f t="shared" si="1"/>
        <v>0.48000000044703484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1502183</v>
      </c>
      <c r="D54" s="1">
        <f>'PR-RAS'!E58</f>
        <v>1168428.8899999999</v>
      </c>
      <c r="E54" s="1">
        <v>0</v>
      </c>
      <c r="F54" s="1">
        <v>0</v>
      </c>
      <c r="G54" s="2">
        <f t="shared" si="0"/>
        <v>203469.16133999999</v>
      </c>
      <c r="H54" s="2">
        <f t="shared" si="1"/>
        <v>0.11000000010244548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16160</v>
      </c>
      <c r="D58" s="1">
        <f>'PR-RAS'!E62</f>
        <v>27699.84</v>
      </c>
      <c r="E58" s="1">
        <v>0</v>
      </c>
      <c r="F58" s="1">
        <v>0</v>
      </c>
      <c r="G58" s="2">
        <f t="shared" si="0"/>
        <v>4078.9017599999997</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16160</v>
      </c>
      <c r="D59" s="1">
        <f>'PR-RAS'!E63</f>
        <v>27699.84</v>
      </c>
      <c r="E59" s="1">
        <v>0</v>
      </c>
      <c r="F59" s="1">
        <v>0</v>
      </c>
      <c r="G59" s="2">
        <f t="shared" si="0"/>
        <v>4150.46144</v>
      </c>
      <c r="H59" s="2">
        <f t="shared" si="1"/>
        <v>0.15999999999985448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145121.97</v>
      </c>
      <c r="E64" s="1">
        <v>0</v>
      </c>
      <c r="F64" s="1">
        <v>0</v>
      </c>
      <c r="G64" s="2">
        <f t="shared" si="0"/>
        <v>18285.36822</v>
      </c>
      <c r="H64" s="2">
        <f t="shared" si="1"/>
        <v>2.9999999998835847E-2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145121.97</v>
      </c>
      <c r="E65" s="1">
        <v>0</v>
      </c>
      <c r="F65" s="1">
        <v>0</v>
      </c>
      <c r="G65" s="2">
        <f t="shared" si="0"/>
        <v>18575.612160000001</v>
      </c>
      <c r="H65" s="2">
        <f t="shared" si="1"/>
        <v>2.9999999998835847E-2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156998</v>
      </c>
      <c r="D70" s="1">
        <f>'PR-RAS'!E74</f>
        <v>432051.52</v>
      </c>
      <c r="E70" s="1">
        <v>0</v>
      </c>
      <c r="F70" s="1">
        <v>0</v>
      </c>
      <c r="G70" s="2">
        <f t="shared" si="0"/>
        <v>70455.971760000015</v>
      </c>
      <c r="H70" s="2">
        <f t="shared" si="1"/>
        <v>0.47999999998137355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156998</v>
      </c>
      <c r="D71" s="1">
        <f>'PR-RAS'!E75</f>
        <v>432051.52</v>
      </c>
      <c r="E71" s="1">
        <v>0</v>
      </c>
      <c r="F71" s="1">
        <v>0</v>
      </c>
      <c r="G71" s="2">
        <f t="shared" si="0"/>
        <v>71477.072800000009</v>
      </c>
      <c r="H71" s="2">
        <f t="shared" si="1"/>
        <v>0.47999999998137355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1228862</v>
      </c>
      <c r="D73" s="1">
        <f>'PR-RAS'!E77</f>
        <v>6324693.8900000006</v>
      </c>
      <c r="E73" s="1">
        <v>0</v>
      </c>
      <c r="F73" s="1">
        <v>0</v>
      </c>
      <c r="G73" s="2">
        <f t="shared" si="0"/>
        <v>999233.98415999999</v>
      </c>
      <c r="H73" s="2">
        <f t="shared" si="1"/>
        <v>0.10999999940395355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112112</v>
      </c>
      <c r="D74" s="1">
        <f>'PR-RAS'!E78</f>
        <v>2520572.2200000002</v>
      </c>
      <c r="E74" s="1">
        <v>0</v>
      </c>
      <c r="F74" s="1">
        <v>0</v>
      </c>
      <c r="G74" s="2">
        <f t="shared" si="0"/>
        <v>376187.72012000001</v>
      </c>
      <c r="H74" s="2">
        <f t="shared" si="1"/>
        <v>0.22000000020489097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110000</v>
      </c>
      <c r="E75" s="1">
        <v>0</v>
      </c>
      <c r="F75" s="1">
        <v>0</v>
      </c>
      <c r="G75" s="2">
        <f t="shared" si="0"/>
        <v>16280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1106632</v>
      </c>
      <c r="D76" s="1">
        <f>'PR-RAS'!E80</f>
        <v>1296465.6399999999</v>
      </c>
      <c r="E76" s="1">
        <v>0</v>
      </c>
      <c r="F76" s="1">
        <v>0</v>
      </c>
      <c r="G76" s="2">
        <f t="shared" si="0"/>
        <v>277467.24599999998</v>
      </c>
      <c r="H76" s="2">
        <f t="shared" si="1"/>
        <v>0.36000000010244548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10118</v>
      </c>
      <c r="D77" s="1">
        <f>'PR-RAS'!E81</f>
        <v>2397656.0299999998</v>
      </c>
      <c r="E77" s="1">
        <v>0</v>
      </c>
      <c r="F77" s="1">
        <v>0</v>
      </c>
      <c r="G77" s="2">
        <f t="shared" si="0"/>
        <v>365212.68455999997</v>
      </c>
      <c r="H77" s="2">
        <f t="shared" si="1"/>
        <v>2.9999999795109034E-2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18653</v>
      </c>
      <c r="D78" s="1">
        <f>'PR-RAS'!E82</f>
        <v>31821.679999999997</v>
      </c>
      <c r="E78" s="1">
        <v>0</v>
      </c>
      <c r="F78" s="1">
        <v>0</v>
      </c>
      <c r="G78" s="2">
        <f t="shared" si="0"/>
        <v>6336.8197199999986</v>
      </c>
      <c r="H78" s="2">
        <f t="shared" si="1"/>
        <v>0.32000000000334694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18653</v>
      </c>
      <c r="D79" s="1">
        <f>'PR-RAS'!E83</f>
        <v>31821.679999999997</v>
      </c>
      <c r="E79" s="1">
        <v>0</v>
      </c>
      <c r="F79" s="1">
        <v>0</v>
      </c>
      <c r="G79" s="2">
        <f t="shared" si="0"/>
        <v>6419.1160799999989</v>
      </c>
      <c r="H79" s="2">
        <f t="shared" si="1"/>
        <v>0.32000000000334694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150</v>
      </c>
      <c r="D81" s="1">
        <f>'PR-RAS'!E85</f>
        <v>81.510000000000005</v>
      </c>
      <c r="E81" s="1">
        <v>0</v>
      </c>
      <c r="F81" s="1">
        <v>0</v>
      </c>
      <c r="G81" s="2">
        <f t="shared" si="0"/>
        <v>25.041599999999999</v>
      </c>
      <c r="H81" s="2">
        <f t="shared" si="1"/>
        <v>0.48999999999999488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1505</v>
      </c>
      <c r="D82" s="1">
        <f>'PR-RAS'!E86</f>
        <v>0</v>
      </c>
      <c r="E82" s="1">
        <v>0</v>
      </c>
      <c r="F82" s="1">
        <v>0</v>
      </c>
      <c r="G82" s="2">
        <f t="shared" si="0"/>
        <v>121.905</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16998</v>
      </c>
      <c r="D83" s="1">
        <f>'PR-RAS'!E87</f>
        <v>31740.17</v>
      </c>
      <c r="E83" s="1">
        <v>0</v>
      </c>
      <c r="F83" s="1">
        <v>0</v>
      </c>
      <c r="G83" s="2">
        <f t="shared" si="0"/>
        <v>6599.2238799999996</v>
      </c>
      <c r="H83" s="2">
        <f t="shared" si="1"/>
        <v>0.16999999999825377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10762526</v>
      </c>
      <c r="D102" s="1">
        <f>'PR-RAS'!E106</f>
        <v>11847618.58</v>
      </c>
      <c r="E102" s="1">
        <v>0</v>
      </c>
      <c r="F102" s="1">
        <v>0</v>
      </c>
      <c r="G102" s="2">
        <f t="shared" si="0"/>
        <v>3480234.0791599997</v>
      </c>
      <c r="H102" s="2">
        <f t="shared" si="1"/>
        <v>0.41999999992549419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10762526</v>
      </c>
      <c r="D108" s="1">
        <f>'PR-RAS'!E112</f>
        <v>11847618.58</v>
      </c>
      <c r="E108" s="1">
        <v>0</v>
      </c>
      <c r="F108" s="1">
        <v>0</v>
      </c>
      <c r="G108" s="2">
        <f t="shared" si="0"/>
        <v>3686980.6581199993</v>
      </c>
      <c r="H108" s="2">
        <f t="shared" si="1"/>
        <v>0.41999999992549419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10762526</v>
      </c>
      <c r="D113" s="1">
        <f>'PR-RAS'!E117</f>
        <v>11847618.58</v>
      </c>
      <c r="E113" s="1">
        <v>0</v>
      </c>
      <c r="F113" s="1">
        <v>0</v>
      </c>
      <c r="G113" s="2">
        <f t="shared" si="0"/>
        <v>3859269.4739199998</v>
      </c>
      <c r="H113" s="2">
        <f t="shared" si="1"/>
        <v>0.41999999992549419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19448472</v>
      </c>
      <c r="D120" s="1">
        <f>'PR-RAS'!E124</f>
        <v>21217202.920000002</v>
      </c>
      <c r="E120" s="1">
        <v>0</v>
      </c>
      <c r="F120" s="1">
        <v>0</v>
      </c>
      <c r="G120" s="2">
        <f t="shared" si="0"/>
        <v>7364062.4629600001</v>
      </c>
      <c r="H120" s="2">
        <f t="shared" si="1"/>
        <v>7.9999998211860657E-2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19243795</v>
      </c>
      <c r="D121" s="1">
        <f>'PR-RAS'!E125</f>
        <v>20901213.190000001</v>
      </c>
      <c r="E121" s="1">
        <v>0</v>
      </c>
      <c r="F121" s="1">
        <v>0</v>
      </c>
      <c r="G121" s="2">
        <f t="shared" si="0"/>
        <v>7325546.5656000003</v>
      </c>
      <c r="H121" s="2">
        <f t="shared" si="1"/>
        <v>0.19000000134110451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19243795</v>
      </c>
      <c r="D123" s="1">
        <f>'PR-RAS'!E127</f>
        <v>20901213.190000001</v>
      </c>
      <c r="E123" s="1">
        <v>0</v>
      </c>
      <c r="F123" s="1">
        <v>0</v>
      </c>
      <c r="G123" s="2">
        <f t="shared" si="0"/>
        <v>7447639.0083600003</v>
      </c>
      <c r="H123" s="2">
        <f t="shared" si="1"/>
        <v>0.19000000134110451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204677</v>
      </c>
      <c r="D124" s="1">
        <f>'PR-RAS'!E128</f>
        <v>315989.73</v>
      </c>
      <c r="E124" s="1">
        <v>0</v>
      </c>
      <c r="F124" s="1">
        <v>0</v>
      </c>
      <c r="G124" s="2">
        <f t="shared" si="0"/>
        <v>102908.74458</v>
      </c>
      <c r="H124" s="2">
        <f t="shared" si="1"/>
        <v>0.27000000001862645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53985</v>
      </c>
      <c r="D125" s="1">
        <f>'PR-RAS'!E129</f>
        <v>207017.79</v>
      </c>
      <c r="E125" s="1">
        <v>0</v>
      </c>
      <c r="F125" s="1">
        <v>0</v>
      </c>
      <c r="G125" s="2">
        <f t="shared" si="0"/>
        <v>58034.551919999998</v>
      </c>
      <c r="H125" s="2">
        <f t="shared" si="1"/>
        <v>0.20999999999185093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150692</v>
      </c>
      <c r="D126" s="1">
        <f>'PR-RAS'!E130</f>
        <v>108971.94</v>
      </c>
      <c r="E126" s="1">
        <v>0</v>
      </c>
      <c r="F126" s="1">
        <v>0</v>
      </c>
      <c r="G126" s="2">
        <f t="shared" si="0"/>
        <v>46079.485000000001</v>
      </c>
      <c r="H126" s="2">
        <f t="shared" si="1"/>
        <v>5.9999999997671694E-2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68240306</v>
      </c>
      <c r="D129" s="1">
        <f>'PR-RAS'!E133</f>
        <v>72250826.739999995</v>
      </c>
      <c r="E129" s="1">
        <v>0</v>
      </c>
      <c r="F129" s="1">
        <v>0</v>
      </c>
      <c r="G129" s="2">
        <f t="shared" si="0"/>
        <v>27230970.813439999</v>
      </c>
      <c r="H129" s="2">
        <f t="shared" si="1"/>
        <v>0.26000000536441803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68240306</v>
      </c>
      <c r="D130" s="1">
        <f>'PR-RAS'!E134</f>
        <v>72250826.739999995</v>
      </c>
      <c r="E130" s="1">
        <v>0</v>
      </c>
      <c r="F130" s="1">
        <v>0</v>
      </c>
      <c r="G130" s="2">
        <f t="shared" si="0"/>
        <v>27443712.772919998</v>
      </c>
      <c r="H130" s="2">
        <f t="shared" si="1"/>
        <v>0.26000000536441803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68240306</v>
      </c>
      <c r="D131" s="1">
        <f>'PR-RAS'!E135</f>
        <v>71150826.739999995</v>
      </c>
      <c r="E131" s="1">
        <v>0</v>
      </c>
      <c r="F131" s="1">
        <v>0</v>
      </c>
      <c r="G131" s="2">
        <f t="shared" si="0"/>
        <v>27370454.7324</v>
      </c>
      <c r="H131" s="2">
        <f t="shared" si="1"/>
        <v>0.26000000536441803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1100000</v>
      </c>
      <c r="E132" s="1">
        <v>0</v>
      </c>
      <c r="F132" s="1">
        <v>0</v>
      </c>
      <c r="G132" s="2">
        <f t="shared" si="0"/>
        <v>288200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10632</v>
      </c>
      <c r="D135" s="1">
        <f>'PR-RAS'!E139</f>
        <v>1705.53</v>
      </c>
      <c r="E135" s="1">
        <v>0</v>
      </c>
      <c r="F135" s="1">
        <v>0</v>
      </c>
      <c r="G135" s="2">
        <f t="shared" si="0"/>
        <v>1881.7700400000001</v>
      </c>
      <c r="H135" s="2">
        <f t="shared" si="1"/>
        <v>0.47000000000002728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10632</v>
      </c>
      <c r="D146" s="1">
        <f>'PR-RAS'!E150</f>
        <v>1705.53</v>
      </c>
      <c r="E146" s="1">
        <v>0</v>
      </c>
      <c r="F146" s="1">
        <v>0</v>
      </c>
      <c r="G146" s="2">
        <f t="shared" si="0"/>
        <v>2036.2436999999998</v>
      </c>
      <c r="H146" s="2">
        <f t="shared" si="1"/>
        <v>0.47000000000002728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98803580</v>
      </c>
      <c r="D147" s="1">
        <f>'PR-RAS'!E151</f>
        <v>112221911.82000001</v>
      </c>
      <c r="E147" s="1">
        <v>0</v>
      </c>
      <c r="F147" s="1">
        <v>0</v>
      </c>
      <c r="G147" s="2">
        <f t="shared" si="0"/>
        <v>47194120.931439996</v>
      </c>
      <c r="H147" s="2">
        <f t="shared" si="1"/>
        <v>0.17999999225139618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75653445</v>
      </c>
      <c r="D148" s="1">
        <f>'PR-RAS'!E152</f>
        <v>81801242.74000001</v>
      </c>
      <c r="E148" s="1">
        <v>0</v>
      </c>
      <c r="F148" s="1">
        <v>0</v>
      </c>
      <c r="G148" s="2">
        <f t="shared" si="0"/>
        <v>35170621.780560002</v>
      </c>
      <c r="H148" s="2">
        <f t="shared" si="1"/>
        <v>0.25999999046325684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62972202</v>
      </c>
      <c r="D149" s="1">
        <f>'PR-RAS'!E153</f>
        <v>68680274.140000001</v>
      </c>
      <c r="E149" s="1">
        <v>0</v>
      </c>
      <c r="F149" s="1">
        <v>0</v>
      </c>
      <c r="G149" s="2">
        <f t="shared" si="0"/>
        <v>29649247.041439999</v>
      </c>
      <c r="H149" s="2">
        <f t="shared" si="1"/>
        <v>0.14000000059604645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62686386</v>
      </c>
      <c r="D150" s="1">
        <f>'PR-RAS'!E154</f>
        <v>68594651.900000006</v>
      </c>
      <c r="E150" s="1">
        <v>0</v>
      </c>
      <c r="F150" s="1">
        <v>0</v>
      </c>
      <c r="G150" s="2">
        <f t="shared" si="0"/>
        <v>29781477.780200001</v>
      </c>
      <c r="H150" s="2">
        <f t="shared" si="1"/>
        <v>9.9999994039535522E-2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285816</v>
      </c>
      <c r="D153" s="1">
        <f>'PR-RAS'!E157</f>
        <v>85622.24</v>
      </c>
      <c r="E153" s="1">
        <v>0</v>
      </c>
      <c r="F153" s="1">
        <v>0</v>
      </c>
      <c r="G153" s="2">
        <f t="shared" si="0"/>
        <v>69473.19296</v>
      </c>
      <c r="H153" s="2">
        <f t="shared" si="1"/>
        <v>0.24000000000523869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2498645</v>
      </c>
      <c r="D154" s="1">
        <f>'PR-RAS'!E158</f>
        <v>2000483.54</v>
      </c>
      <c r="E154" s="1">
        <v>0</v>
      </c>
      <c r="F154" s="1">
        <v>0</v>
      </c>
      <c r="G154" s="2">
        <f t="shared" si="0"/>
        <v>994440.64824000001</v>
      </c>
      <c r="H154" s="2">
        <f t="shared" si="1"/>
        <v>0.4599999999627471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10182598</v>
      </c>
      <c r="D155" s="1">
        <f>'PR-RAS'!E159</f>
        <v>11120485.060000001</v>
      </c>
      <c r="E155" s="1">
        <v>0</v>
      </c>
      <c r="F155" s="1">
        <v>0</v>
      </c>
      <c r="G155" s="2">
        <f t="shared" si="0"/>
        <v>4993229.4904800002</v>
      </c>
      <c r="H155" s="2">
        <f t="shared" si="1"/>
        <v>6.0000000521540642E-2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71391.600000000006</v>
      </c>
      <c r="E156" s="1">
        <v>0</v>
      </c>
      <c r="F156" s="1">
        <v>0</v>
      </c>
      <c r="G156" s="2">
        <f t="shared" si="0"/>
        <v>22131.396000000001</v>
      </c>
      <c r="H156" s="2">
        <f t="shared" si="1"/>
        <v>0.39999999999417923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10182598</v>
      </c>
      <c r="D157" s="1">
        <f>'PR-RAS'!E161</f>
        <v>11022656.4</v>
      </c>
      <c r="E157" s="1">
        <v>0</v>
      </c>
      <c r="F157" s="1">
        <v>0</v>
      </c>
      <c r="G157" s="2">
        <f t="shared" si="0"/>
        <v>5027554.0848000003</v>
      </c>
      <c r="H157" s="2">
        <f t="shared" si="1"/>
        <v>0.40000000037252903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26437.06</v>
      </c>
      <c r="E158" s="1">
        <v>0</v>
      </c>
      <c r="F158" s="1">
        <v>0</v>
      </c>
      <c r="G158" s="2">
        <f t="shared" si="0"/>
        <v>8301.2368399999996</v>
      </c>
      <c r="H158" s="2">
        <f t="shared" si="1"/>
        <v>6.0000000001309672E-2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22263716</v>
      </c>
      <c r="D159" s="1">
        <f>'PR-RAS'!E163</f>
        <v>25365934.130000003</v>
      </c>
      <c r="E159" s="1">
        <v>0</v>
      </c>
      <c r="F159" s="1">
        <v>0</v>
      </c>
      <c r="G159" s="2">
        <f t="shared" si="0"/>
        <v>11533302.313080002</v>
      </c>
      <c r="H159" s="2">
        <f t="shared" si="1"/>
        <v>0.13000000268220901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3568434</v>
      </c>
      <c r="D160" s="1">
        <f>'PR-RAS'!E164</f>
        <v>5470419.9299999997</v>
      </c>
      <c r="E160" s="1">
        <v>0</v>
      </c>
      <c r="F160" s="1">
        <v>0</v>
      </c>
      <c r="G160" s="2">
        <f t="shared" si="0"/>
        <v>2306974.5437400001</v>
      </c>
      <c r="H160" s="2">
        <f t="shared" si="1"/>
        <v>7.0000000298023224E-2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1510710</v>
      </c>
      <c r="D161" s="1">
        <f>'PR-RAS'!E165</f>
        <v>2982627.3</v>
      </c>
      <c r="E161" s="1">
        <v>0</v>
      </c>
      <c r="F161" s="1">
        <v>0</v>
      </c>
      <c r="G161" s="2">
        <f t="shared" si="0"/>
        <v>1196154.3359999999</v>
      </c>
      <c r="H161" s="2">
        <f t="shared" si="1"/>
        <v>0.29999999981373549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1672317</v>
      </c>
      <c r="D162" s="1">
        <f>'PR-RAS'!E166</f>
        <v>1808444.64</v>
      </c>
      <c r="E162" s="1">
        <v>0</v>
      </c>
      <c r="F162" s="1">
        <v>0</v>
      </c>
      <c r="G162" s="2">
        <f t="shared" si="0"/>
        <v>851562.21107999992</v>
      </c>
      <c r="H162" s="2">
        <f t="shared" si="1"/>
        <v>0.36000000010244548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350975</v>
      </c>
      <c r="D163" s="1">
        <f>'PR-RAS'!E167</f>
        <v>635003.5</v>
      </c>
      <c r="E163" s="1">
        <v>0</v>
      </c>
      <c r="F163" s="1">
        <v>0</v>
      </c>
      <c r="G163" s="2">
        <f t="shared" si="0"/>
        <v>262599.08400000003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34432</v>
      </c>
      <c r="D164" s="1">
        <f>'PR-RAS'!E168</f>
        <v>44344.49</v>
      </c>
      <c r="E164" s="1">
        <v>0</v>
      </c>
      <c r="F164" s="1">
        <v>0</v>
      </c>
      <c r="G164" s="2">
        <f t="shared" si="0"/>
        <v>20068.71974</v>
      </c>
      <c r="H164" s="2">
        <f t="shared" si="1"/>
        <v>0.48999999999796273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10386696</v>
      </c>
      <c r="D165" s="1">
        <f>'PR-RAS'!E169</f>
        <v>11103705.050000001</v>
      </c>
      <c r="E165" s="1">
        <v>0</v>
      </c>
      <c r="F165" s="1">
        <v>0</v>
      </c>
      <c r="G165" s="2">
        <f t="shared" si="0"/>
        <v>5345433.4004000006</v>
      </c>
      <c r="H165" s="2">
        <f t="shared" si="1"/>
        <v>5.000000074505806E-2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6618936</v>
      </c>
      <c r="D166" s="1">
        <f>'PR-RAS'!E170</f>
        <v>7033381.9199999999</v>
      </c>
      <c r="E166" s="1">
        <v>0</v>
      </c>
      <c r="F166" s="1">
        <v>0</v>
      </c>
      <c r="G166" s="2">
        <f t="shared" si="0"/>
        <v>3413140.4736000001</v>
      </c>
      <c r="H166" s="2">
        <f t="shared" si="1"/>
        <v>8.0000000074505806E-2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2934860</v>
      </c>
      <c r="D168" s="1">
        <f>'PR-RAS'!E172</f>
        <v>3189795</v>
      </c>
      <c r="E168" s="1">
        <v>0</v>
      </c>
      <c r="F168" s="1">
        <v>0</v>
      </c>
      <c r="G168" s="2">
        <f t="shared" si="0"/>
        <v>1555513.1500000001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240645</v>
      </c>
      <c r="D169" s="1">
        <f>'PR-RAS'!E173</f>
        <v>274436.47999999998</v>
      </c>
      <c r="E169" s="1">
        <v>0</v>
      </c>
      <c r="F169" s="1">
        <v>0</v>
      </c>
      <c r="G169" s="2">
        <f t="shared" si="0"/>
        <v>132639.01728</v>
      </c>
      <c r="H169" s="2">
        <f t="shared" si="1"/>
        <v>0.47999999998137355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424713</v>
      </c>
      <c r="D170" s="1">
        <f>'PR-RAS'!E174</f>
        <v>533442.81999999995</v>
      </c>
      <c r="E170" s="1">
        <v>0</v>
      </c>
      <c r="F170" s="1">
        <v>0</v>
      </c>
      <c r="G170" s="2">
        <f t="shared" si="0"/>
        <v>252080.17016000001</v>
      </c>
      <c r="H170" s="2">
        <f t="shared" si="1"/>
        <v>0.18000000005122274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167542</v>
      </c>
      <c r="D172" s="1">
        <f>'PR-RAS'!E176</f>
        <v>72648.83</v>
      </c>
      <c r="E172" s="1">
        <v>0</v>
      </c>
      <c r="F172" s="1">
        <v>0</v>
      </c>
      <c r="G172" s="2">
        <f t="shared" si="0"/>
        <v>53495.581860000013</v>
      </c>
      <c r="H172" s="2">
        <f t="shared" si="1"/>
        <v>0.16999999999825377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7066236</v>
      </c>
      <c r="D173" s="1">
        <f>'PR-RAS'!E177</f>
        <v>7385180.2600000007</v>
      </c>
      <c r="E173" s="1">
        <v>0</v>
      </c>
      <c r="F173" s="1">
        <v>0</v>
      </c>
      <c r="G173" s="2">
        <f t="shared" si="0"/>
        <v>3755894.6014400003</v>
      </c>
      <c r="H173" s="2">
        <f t="shared" si="1"/>
        <v>0.26000000070780516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313505</v>
      </c>
      <c r="D174" s="1">
        <f>'PR-RAS'!E178</f>
        <v>354656.86</v>
      </c>
      <c r="E174" s="1">
        <v>0</v>
      </c>
      <c r="F174" s="1">
        <v>0</v>
      </c>
      <c r="G174" s="2">
        <f t="shared" si="0"/>
        <v>176947.63855999999</v>
      </c>
      <c r="H174" s="2">
        <f t="shared" si="1"/>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1381135</v>
      </c>
      <c r="D175" s="1">
        <f>'PR-RAS'!E179</f>
        <v>1442468.92</v>
      </c>
      <c r="E175" s="1">
        <v>0</v>
      </c>
      <c r="F175" s="1">
        <v>0</v>
      </c>
      <c r="G175" s="2">
        <f t="shared" si="0"/>
        <v>742296.67415999994</v>
      </c>
      <c r="H175" s="2">
        <f t="shared" si="1"/>
        <v>8.0000000074505806E-2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465847</v>
      </c>
      <c r="D176" s="1">
        <f>'PR-RAS'!E180</f>
        <v>498790.73</v>
      </c>
      <c r="E176" s="1">
        <v>0</v>
      </c>
      <c r="F176" s="1">
        <v>0</v>
      </c>
      <c r="G176" s="2">
        <f t="shared" si="0"/>
        <v>256099.98049999998</v>
      </c>
      <c r="H176" s="2">
        <f t="shared" si="1"/>
        <v>0.27000000001862645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895916</v>
      </c>
      <c r="D177" s="1">
        <f>'PR-RAS'!E181</f>
        <v>949766.68</v>
      </c>
      <c r="E177" s="1">
        <v>0</v>
      </c>
      <c r="F177" s="1">
        <v>0</v>
      </c>
      <c r="G177" s="2">
        <f t="shared" si="0"/>
        <v>491999.08736</v>
      </c>
      <c r="H177" s="2">
        <f t="shared" si="1"/>
        <v>0.31999999994877726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414594</v>
      </c>
      <c r="D178" s="1">
        <f>'PR-RAS'!E182</f>
        <v>478415.56</v>
      </c>
      <c r="E178" s="1">
        <v>0</v>
      </c>
      <c r="F178" s="1">
        <v>0</v>
      </c>
      <c r="G178" s="2">
        <f t="shared" si="0"/>
        <v>242742.24624000001</v>
      </c>
      <c r="H178" s="2">
        <f t="shared" si="1"/>
        <v>0.44000000000232831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806174</v>
      </c>
      <c r="D179" s="1">
        <f>'PR-RAS'!E183</f>
        <v>1064156.06</v>
      </c>
      <c r="E179" s="1">
        <v>0</v>
      </c>
      <c r="F179" s="1">
        <v>0</v>
      </c>
      <c r="G179" s="2">
        <f t="shared" si="0"/>
        <v>522338.52935999999</v>
      </c>
      <c r="H179" s="2">
        <f t="shared" si="1"/>
        <v>6.0000000055879354E-2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1144922</v>
      </c>
      <c r="D180" s="1">
        <f>'PR-RAS'!E184</f>
        <v>908116.23</v>
      </c>
      <c r="E180" s="1">
        <v>0</v>
      </c>
      <c r="F180" s="1">
        <v>0</v>
      </c>
      <c r="G180" s="2">
        <f t="shared" si="0"/>
        <v>530046.64833999996</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211322</v>
      </c>
      <c r="D181" s="1">
        <f>'PR-RAS'!E185</f>
        <v>186733.97</v>
      </c>
      <c r="E181" s="1">
        <v>0</v>
      </c>
      <c r="F181" s="1">
        <v>0</v>
      </c>
      <c r="G181" s="2">
        <f t="shared" si="0"/>
        <v>105262.18919999998</v>
      </c>
      <c r="H181" s="2">
        <f t="shared" si="1"/>
        <v>2.9999999998835847E-2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1432821</v>
      </c>
      <c r="D182" s="1">
        <f>'PR-RAS'!E186</f>
        <v>1502075.25</v>
      </c>
      <c r="E182" s="1">
        <v>0</v>
      </c>
      <c r="F182" s="1">
        <v>0</v>
      </c>
      <c r="G182" s="2">
        <f t="shared" si="0"/>
        <v>803091.84149999998</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36607</v>
      </c>
      <c r="D183" s="1">
        <f>'PR-RAS'!E187</f>
        <v>76996.62</v>
      </c>
      <c r="E183" s="1">
        <v>0</v>
      </c>
      <c r="F183" s="1">
        <v>0</v>
      </c>
      <c r="G183" s="2">
        <f t="shared" si="0"/>
        <v>34689.24368</v>
      </c>
      <c r="H183" s="2">
        <f t="shared" si="1"/>
        <v>0.38000000000465661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1205743</v>
      </c>
      <c r="D184" s="1">
        <f>'PR-RAS'!E188</f>
        <v>1329632.27</v>
      </c>
      <c r="E184" s="1">
        <v>0</v>
      </c>
      <c r="F184" s="1">
        <v>0</v>
      </c>
      <c r="G184" s="2">
        <f t="shared" si="0"/>
        <v>707296.37982000003</v>
      </c>
      <c r="H184" s="2">
        <f t="shared" si="1"/>
        <v>0.27000000001862645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178518</v>
      </c>
      <c r="D185" s="1">
        <f>'PR-RAS'!E189</f>
        <v>225198.42</v>
      </c>
      <c r="E185" s="1">
        <v>0</v>
      </c>
      <c r="F185" s="1">
        <v>0</v>
      </c>
      <c r="G185" s="2">
        <f t="shared" si="0"/>
        <v>115720.33056000002</v>
      </c>
      <c r="H185" s="2">
        <f t="shared" si="1"/>
        <v>0.42000000001280569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75236</v>
      </c>
      <c r="D186" s="1">
        <f>'PR-RAS'!E190</f>
        <v>96771.29</v>
      </c>
      <c r="E186" s="1">
        <v>0</v>
      </c>
      <c r="F186" s="1">
        <v>0</v>
      </c>
      <c r="G186" s="2">
        <f t="shared" si="0"/>
        <v>49724.037299999989</v>
      </c>
      <c r="H186" s="2">
        <f t="shared" si="1"/>
        <v>0.28999999999359716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264246</v>
      </c>
      <c r="D187" s="1">
        <f>'PR-RAS'!E191</f>
        <v>332246.63</v>
      </c>
      <c r="E187" s="1">
        <v>0</v>
      </c>
      <c r="F187" s="1">
        <v>0</v>
      </c>
      <c r="G187" s="2">
        <f t="shared" si="0"/>
        <v>172745.50236000001</v>
      </c>
      <c r="H187" s="2">
        <f t="shared" si="1"/>
        <v>0.36999999999534339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87968</v>
      </c>
      <c r="D188" s="1">
        <f>'PR-RAS'!E192</f>
        <v>72088.09</v>
      </c>
      <c r="E188" s="1">
        <v>0</v>
      </c>
      <c r="F188" s="1">
        <v>0</v>
      </c>
      <c r="G188" s="2">
        <f t="shared" si="0"/>
        <v>43410.961660000001</v>
      </c>
      <c r="H188" s="2">
        <f t="shared" si="1"/>
        <v>8.999999999650754E-2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138985</v>
      </c>
      <c r="D189" s="1">
        <f>'PR-RAS'!E193</f>
        <v>151093.22</v>
      </c>
      <c r="E189" s="1">
        <v>0</v>
      </c>
      <c r="F189" s="1">
        <v>0</v>
      </c>
      <c r="G189" s="2">
        <f t="shared" si="0"/>
        <v>82940.230720000007</v>
      </c>
      <c r="H189" s="2">
        <f t="shared" si="1"/>
        <v>0.22000000000116415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26350</v>
      </c>
      <c r="D190" s="1">
        <f>'PR-RAS'!E194</f>
        <v>12804.68</v>
      </c>
      <c r="E190" s="1">
        <v>0</v>
      </c>
      <c r="F190" s="1">
        <v>0</v>
      </c>
      <c r="G190" s="2">
        <f t="shared" si="0"/>
        <v>9820.3190400000003</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434440</v>
      </c>
      <c r="D191" s="1">
        <f>'PR-RAS'!E195</f>
        <v>439429.94</v>
      </c>
      <c r="E191" s="1">
        <v>0</v>
      </c>
      <c r="F191" s="1">
        <v>0</v>
      </c>
      <c r="G191" s="2">
        <f t="shared" si="0"/>
        <v>249526.97719999999</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567886</v>
      </c>
      <c r="D192" s="1">
        <f>'PR-RAS'!E196</f>
        <v>4405721.17</v>
      </c>
      <c r="E192" s="1">
        <v>0</v>
      </c>
      <c r="F192" s="1">
        <v>0</v>
      </c>
      <c r="G192" s="2">
        <f t="shared" si="0"/>
        <v>1791451.71294</v>
      </c>
      <c r="H192" s="2">
        <f t="shared" si="1"/>
        <v>0.16999999992549419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55007</v>
      </c>
      <c r="D198" s="1">
        <f>'PR-RAS'!E202</f>
        <v>114083.09</v>
      </c>
      <c r="E198" s="1">
        <v>0</v>
      </c>
      <c r="F198" s="1">
        <v>0</v>
      </c>
      <c r="G198" s="2">
        <f t="shared" si="0"/>
        <v>55785.116459999997</v>
      </c>
      <c r="H198" s="2">
        <f t="shared" si="1"/>
        <v>8.999999999650754E-2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55007</v>
      </c>
      <c r="D201" s="1">
        <f>'PR-RAS'!E205</f>
        <v>114083.09</v>
      </c>
      <c r="E201" s="1">
        <v>0</v>
      </c>
      <c r="F201" s="1">
        <v>0</v>
      </c>
      <c r="G201" s="2">
        <f t="shared" si="0"/>
        <v>56634.635999999999</v>
      </c>
      <c r="H201" s="2">
        <f t="shared" si="1"/>
        <v>8.999999999650754E-2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512879</v>
      </c>
      <c r="D206" s="1">
        <f>'PR-RAS'!E210</f>
        <v>4291638.08</v>
      </c>
      <c r="E206" s="1">
        <v>0</v>
      </c>
      <c r="F206" s="1">
        <v>0</v>
      </c>
      <c r="G206" s="2">
        <f t="shared" si="0"/>
        <v>1864711.8077999998</v>
      </c>
      <c r="H206" s="2">
        <f t="shared" si="1"/>
        <v>8.0000000074505806E-2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282057</v>
      </c>
      <c r="D207" s="1">
        <f>'PR-RAS'!E211</f>
        <v>394654.58</v>
      </c>
      <c r="E207" s="1">
        <v>0</v>
      </c>
      <c r="F207" s="1">
        <v>0</v>
      </c>
      <c r="G207" s="2">
        <f t="shared" si="0"/>
        <v>220701.42896000002</v>
      </c>
      <c r="H207" s="2">
        <f t="shared" si="1"/>
        <v>0.41999999998370185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55704</v>
      </c>
      <c r="D208" s="1">
        <f>'PR-RAS'!E212</f>
        <v>51258.71</v>
      </c>
      <c r="E208" s="1">
        <v>0</v>
      </c>
      <c r="F208" s="1">
        <v>0</v>
      </c>
      <c r="G208" s="2">
        <f t="shared" si="0"/>
        <v>32751.833939999993</v>
      </c>
      <c r="H208" s="2">
        <f t="shared" si="1"/>
        <v>0.29000000000087311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175118</v>
      </c>
      <c r="D209" s="1">
        <f>'PR-RAS'!E213</f>
        <v>3845724.79</v>
      </c>
      <c r="E209" s="1">
        <v>0</v>
      </c>
      <c r="F209" s="1">
        <v>0</v>
      </c>
      <c r="G209" s="2">
        <f t="shared" si="0"/>
        <v>1636246.0566399998</v>
      </c>
      <c r="H209" s="2">
        <f t="shared" si="1"/>
        <v>0.2099999999627471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279533</v>
      </c>
      <c r="D220" s="1">
        <f>'PR-RAS'!E224</f>
        <v>622504.43999999994</v>
      </c>
      <c r="E220" s="1">
        <v>0</v>
      </c>
      <c r="F220" s="1">
        <v>0</v>
      </c>
      <c r="G220" s="2">
        <f t="shared" si="0"/>
        <v>333874.67171999998</v>
      </c>
      <c r="H220" s="2">
        <f t="shared" si="1"/>
        <v>0.43999999994412065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77887</v>
      </c>
      <c r="D221" s="1">
        <f>'PR-RAS'!E225</f>
        <v>344421.07</v>
      </c>
      <c r="E221" s="1">
        <v>0</v>
      </c>
      <c r="F221" s="1">
        <v>0</v>
      </c>
      <c r="G221" s="2">
        <f t="shared" si="0"/>
        <v>168680.41080000001</v>
      </c>
      <c r="H221" s="2">
        <f t="shared" si="1"/>
        <v>7.0000000006984919E-2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77887</v>
      </c>
      <c r="D222" s="1">
        <f>'PR-RAS'!E226</f>
        <v>344421.07</v>
      </c>
      <c r="E222" s="1">
        <v>0</v>
      </c>
      <c r="F222" s="1">
        <v>0</v>
      </c>
      <c r="G222" s="2">
        <f t="shared" si="0"/>
        <v>169447.13993999999</v>
      </c>
      <c r="H222" s="2">
        <f t="shared" si="1"/>
        <v>7.0000000006984919E-2</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201646</v>
      </c>
      <c r="D243" s="1">
        <f>'PR-RAS'!E247</f>
        <v>278083.37</v>
      </c>
      <c r="E243" s="1">
        <v>0</v>
      </c>
      <c r="F243" s="1">
        <v>0</v>
      </c>
      <c r="G243" s="2">
        <f t="shared" si="0"/>
        <v>183390.68307999999</v>
      </c>
      <c r="H243" s="2">
        <f t="shared" si="1"/>
        <v>0.36999999999534339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201646</v>
      </c>
      <c r="D246" s="1">
        <f>'PR-RAS'!E250</f>
        <v>278083.37</v>
      </c>
      <c r="E246" s="1">
        <v>0</v>
      </c>
      <c r="F246" s="1">
        <v>0</v>
      </c>
      <c r="G246" s="2">
        <f t="shared" si="0"/>
        <v>185664.1213</v>
      </c>
      <c r="H246" s="2">
        <f t="shared" si="1"/>
        <v>0.36999999999534339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39000</v>
      </c>
      <c r="D259" s="1">
        <f>'PR-RAS'!E263</f>
        <v>26509.34</v>
      </c>
      <c r="E259" s="1">
        <v>0</v>
      </c>
      <c r="F259" s="1">
        <v>0</v>
      </c>
      <c r="G259" s="2">
        <f t="shared" si="0"/>
        <v>23740.819439999999</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39000</v>
      </c>
      <c r="D260" s="1">
        <f>'PR-RAS'!E264</f>
        <v>26509.34</v>
      </c>
      <c r="E260" s="1">
        <v>0</v>
      </c>
      <c r="F260" s="1">
        <v>0</v>
      </c>
      <c r="G260" s="2">
        <f t="shared" si="0"/>
        <v>23832.83812</v>
      </c>
      <c r="H260" s="2">
        <f t="shared" si="1"/>
        <v>0.34000000000014552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39000</v>
      </c>
      <c r="D261" s="1">
        <f>'PR-RAS'!E265</f>
        <v>26509.34</v>
      </c>
      <c r="E261" s="1">
        <v>0</v>
      </c>
      <c r="F261" s="1">
        <v>0</v>
      </c>
      <c r="G261" s="2">
        <f t="shared" si="0"/>
        <v>23924.856799999998</v>
      </c>
      <c r="H261" s="2">
        <f t="shared" si="1"/>
        <v>0.34000000000014552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636499</v>
      </c>
      <c r="D281" s="1">
        <f>'PR-RAS'!E285</f>
        <v>649887.32999999996</v>
      </c>
      <c r="E281" s="1">
        <v>0</v>
      </c>
      <c r="F281" s="1">
        <v>0</v>
      </c>
      <c r="G281" s="2">
        <f t="shared" si="8"/>
        <v>542156.62479999999</v>
      </c>
      <c r="H281" s="2">
        <f t="shared" si="9"/>
        <v>0.32999999995809048</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649887</v>
      </c>
      <c r="D282" s="1">
        <f>'PR-RAS'!E286</f>
        <v>683169.12</v>
      </c>
      <c r="E282" s="1">
        <v>0</v>
      </c>
      <c r="F282" s="1">
        <v>0</v>
      </c>
      <c r="G282" s="2">
        <f t="shared" si="8"/>
        <v>566559.29244000011</v>
      </c>
      <c r="H282" s="2">
        <f t="shared" si="9"/>
        <v>0.11999999999534339</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13388</v>
      </c>
      <c r="D283" s="1">
        <f>'PR-RAS'!E287</f>
        <v>33281.790000000037</v>
      </c>
      <c r="E283" s="1">
        <v>0</v>
      </c>
      <c r="F283" s="1">
        <v>0</v>
      </c>
      <c r="G283" s="2">
        <f t="shared" si="8"/>
        <v>22546.34556000002</v>
      </c>
      <c r="H283" s="2">
        <f t="shared" si="9"/>
        <v>0.2099999999627471</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98790192</v>
      </c>
      <c r="D285" s="1">
        <f>'PR-RAS'!E289</f>
        <v>112188630.03</v>
      </c>
      <c r="E285" s="1">
        <v>0</v>
      </c>
      <c r="F285" s="1">
        <v>0</v>
      </c>
      <c r="G285" s="2">
        <f t="shared" si="8"/>
        <v>91779556.385039985</v>
      </c>
      <c r="H285" s="2">
        <f t="shared" si="9"/>
        <v>3.0000001192092896E-2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7002535</v>
      </c>
      <c r="D286" s="1">
        <f>'PR-RAS'!E290</f>
        <v>6748786.9099999964</v>
      </c>
      <c r="E286" s="1">
        <v>0</v>
      </c>
      <c r="F286" s="1">
        <v>0</v>
      </c>
      <c r="G286" s="2">
        <f t="shared" si="8"/>
        <v>5842531.0136999972</v>
      </c>
      <c r="H286" s="2">
        <f t="shared" si="9"/>
        <v>9.0000003576278687E-2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7921520</v>
      </c>
      <c r="D288" s="1">
        <f>'PR-RAS'!E292</f>
        <v>13142274.42</v>
      </c>
      <c r="E288" s="1">
        <v>0</v>
      </c>
      <c r="F288" s="1">
        <v>0</v>
      </c>
      <c r="G288" s="2">
        <f t="shared" si="8"/>
        <v>9817141.7570799999</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2097324</v>
      </c>
      <c r="D290" s="1">
        <f>'PR-RAS'!E294</f>
        <v>2358594.9900000002</v>
      </c>
      <c r="E290" s="1">
        <v>0</v>
      </c>
      <c r="F290" s="1">
        <v>0</v>
      </c>
      <c r="G290" s="2">
        <f t="shared" si="8"/>
        <v>1969394.5402200001</v>
      </c>
      <c r="H290" s="2">
        <f t="shared" si="9"/>
        <v>9.9999997764825821E-3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994913</v>
      </c>
      <c r="D291" s="1">
        <f>'PR-RAS'!E295</f>
        <v>1160368.3600000001</v>
      </c>
      <c r="E291" s="1">
        <v>0</v>
      </c>
      <c r="F291" s="1">
        <v>0</v>
      </c>
      <c r="G291" s="2">
        <f t="shared" si="8"/>
        <v>961538.41879999998</v>
      </c>
      <c r="H291" s="2">
        <f t="shared" si="9"/>
        <v>0.36000000010244548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14326</v>
      </c>
      <c r="D293" s="1">
        <f>'PR-RAS'!E298</f>
        <v>33130.58</v>
      </c>
      <c r="E293" s="1">
        <v>0</v>
      </c>
      <c r="F293" s="1">
        <v>0</v>
      </c>
      <c r="G293" s="2">
        <f t="shared" si="8"/>
        <v>23531.450720000001</v>
      </c>
      <c r="H293" s="2">
        <f t="shared" si="9"/>
        <v>0.41999999999825377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14326</v>
      </c>
      <c r="D306" s="1">
        <f>'PR-RAS'!E311</f>
        <v>33130.58</v>
      </c>
      <c r="E306" s="1">
        <v>0</v>
      </c>
      <c r="F306" s="1">
        <v>0</v>
      </c>
      <c r="G306" s="2">
        <f t="shared" si="8"/>
        <v>24579.0838</v>
      </c>
      <c r="H306" s="2">
        <f t="shared" si="9"/>
        <v>0.41999999999825377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7775</v>
      </c>
      <c r="D307" s="1">
        <f>'PR-RAS'!E312</f>
        <v>16530.580000000002</v>
      </c>
      <c r="E307" s="1">
        <v>0</v>
      </c>
      <c r="F307" s="1">
        <v>0</v>
      </c>
      <c r="G307" s="2">
        <f t="shared" si="8"/>
        <v>12495.864960000001</v>
      </c>
      <c r="H307" s="2">
        <f t="shared" si="9"/>
        <v>0.41999999999825377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7775</v>
      </c>
      <c r="D308" s="1">
        <f>'PR-RAS'!E313</f>
        <v>16530.580000000002</v>
      </c>
      <c r="E308" s="1">
        <v>0</v>
      </c>
      <c r="F308" s="1">
        <v>0</v>
      </c>
      <c r="G308" s="2">
        <f t="shared" si="8"/>
        <v>12536.701120000002</v>
      </c>
      <c r="H308" s="2">
        <f t="shared" si="9"/>
        <v>0.41999999999825377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16600</v>
      </c>
      <c r="E312" s="1">
        <v>0</v>
      </c>
      <c r="F312" s="1">
        <v>0</v>
      </c>
      <c r="G312" s="2">
        <f t="shared" si="8"/>
        <v>10325.200000000001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16600</v>
      </c>
      <c r="E316" s="1">
        <v>0</v>
      </c>
      <c r="F316" s="1">
        <v>0</v>
      </c>
      <c r="G316" s="2">
        <f t="shared" si="8"/>
        <v>10458</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6551</v>
      </c>
      <c r="D321" s="1">
        <f>'PR-RAS'!E326</f>
        <v>0</v>
      </c>
      <c r="E321" s="1">
        <v>0</v>
      </c>
      <c r="F321" s="1">
        <v>0</v>
      </c>
      <c r="G321" s="2">
        <f t="shared" si="8"/>
        <v>2096.3200000000002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6551</v>
      </c>
      <c r="D322" s="1">
        <f>'PR-RAS'!E327</f>
        <v>0</v>
      </c>
      <c r="E322" s="1">
        <v>0</v>
      </c>
      <c r="F322" s="1">
        <v>0</v>
      </c>
      <c r="G322" s="2">
        <f t="shared" si="8"/>
        <v>2102.8710000000001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3099600</v>
      </c>
      <c r="D345" s="1">
        <f>'PR-RAS'!E350</f>
        <v>8641119.6899999995</v>
      </c>
      <c r="E345" s="1">
        <v>0</v>
      </c>
      <c r="F345" s="1">
        <v>0</v>
      </c>
      <c r="G345" s="2">
        <f t="shared" si="8"/>
        <v>7011352.7467199992</v>
      </c>
      <c r="H345" s="2">
        <f t="shared" si="9"/>
        <v>0.31000000052154064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60219</v>
      </c>
      <c r="D346" s="1">
        <f>'PR-RAS'!E351</f>
        <v>211166.26</v>
      </c>
      <c r="E346" s="1">
        <v>0</v>
      </c>
      <c r="F346" s="1">
        <v>0</v>
      </c>
      <c r="G346" s="2">
        <f t="shared" si="8"/>
        <v>166480.27439999999</v>
      </c>
      <c r="H346" s="2">
        <f t="shared" si="9"/>
        <v>0.26000000000931323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60219</v>
      </c>
      <c r="D351" s="1">
        <f>'PR-RAS'!E356</f>
        <v>211166.26</v>
      </c>
      <c r="E351" s="1">
        <v>0</v>
      </c>
      <c r="F351" s="1">
        <v>0</v>
      </c>
      <c r="G351" s="2">
        <f t="shared" si="8"/>
        <v>168893.03200000001</v>
      </c>
      <c r="H351" s="2">
        <f t="shared" si="9"/>
        <v>0.26000000000931323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38010.01</v>
      </c>
      <c r="E354" s="1">
        <v>0</v>
      </c>
      <c r="F354" s="1">
        <v>0</v>
      </c>
      <c r="G354" s="2">
        <f t="shared" si="8"/>
        <v>26835.067060000001</v>
      </c>
      <c r="H354" s="2">
        <f t="shared" si="9"/>
        <v>1.0000000002037268E-2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7500</v>
      </c>
      <c r="D355" s="1">
        <f>'PR-RAS'!E360</f>
        <v>0</v>
      </c>
      <c r="E355" s="1">
        <v>0</v>
      </c>
      <c r="F355" s="1">
        <v>0</v>
      </c>
      <c r="G355" s="2">
        <f t="shared" si="8"/>
        <v>2655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52719</v>
      </c>
      <c r="D357" s="1">
        <f>'PR-RAS'!E362</f>
        <v>173156.25</v>
      </c>
      <c r="E357" s="1">
        <v>0</v>
      </c>
      <c r="F357" s="1">
        <v>0</v>
      </c>
      <c r="G357" s="2">
        <f t="shared" si="8"/>
        <v>142055.21400000001</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2846303</v>
      </c>
      <c r="D358" s="1">
        <f>'PR-RAS'!E363</f>
        <v>3508806.0300000003</v>
      </c>
      <c r="E358" s="1">
        <v>0</v>
      </c>
      <c r="F358" s="1">
        <v>0</v>
      </c>
      <c r="G358" s="2">
        <f t="shared" si="8"/>
        <v>3521417.6764199999</v>
      </c>
      <c r="H358" s="2">
        <f t="shared" si="9"/>
        <v>3.0000000260770321E-2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2677552</v>
      </c>
      <c r="D364" s="1">
        <f>'PR-RAS'!E369</f>
        <v>3508806.0300000003</v>
      </c>
      <c r="E364" s="1">
        <v>0</v>
      </c>
      <c r="F364" s="1">
        <v>0</v>
      </c>
      <c r="G364" s="2">
        <f t="shared" si="8"/>
        <v>3519344.5537800002</v>
      </c>
      <c r="H364" s="2">
        <f t="shared" si="9"/>
        <v>3.0000000260770321E-2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384556</v>
      </c>
      <c r="D365" s="1">
        <f>'PR-RAS'!E370</f>
        <v>486296.61</v>
      </c>
      <c r="E365" s="1">
        <v>0</v>
      </c>
      <c r="F365" s="1">
        <v>0</v>
      </c>
      <c r="G365" s="2">
        <f t="shared" si="8"/>
        <v>494002.31607999996</v>
      </c>
      <c r="H365" s="2">
        <f t="shared" si="9"/>
        <v>0.39000000001396984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77097</v>
      </c>
      <c r="D366" s="1">
        <f>'PR-RAS'!E371</f>
        <v>171909.25</v>
      </c>
      <c r="E366" s="1">
        <v>0</v>
      </c>
      <c r="F366" s="1">
        <v>0</v>
      </c>
      <c r="G366" s="2">
        <f t="shared" si="8"/>
        <v>153634.1575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248791</v>
      </c>
      <c r="D367" s="1">
        <f>'PR-RAS'!E372</f>
        <v>83295.98</v>
      </c>
      <c r="E367" s="1">
        <v>0</v>
      </c>
      <c r="F367" s="1">
        <v>0</v>
      </c>
      <c r="G367" s="2">
        <f t="shared" si="8"/>
        <v>152030.16335999998</v>
      </c>
      <c r="H367" s="2">
        <f t="shared" si="9"/>
        <v>2.0000000004074536E-2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1475727</v>
      </c>
      <c r="D368" s="1">
        <f>'PR-RAS'!E373</f>
        <v>2186084.4700000002</v>
      </c>
      <c r="E368" s="1">
        <v>0</v>
      </c>
      <c r="F368" s="1">
        <v>0</v>
      </c>
      <c r="G368" s="2">
        <f t="shared" si="8"/>
        <v>2146177.8099799999</v>
      </c>
      <c r="H368" s="2">
        <f t="shared" si="9"/>
        <v>0.47000000020489097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28778</v>
      </c>
      <c r="D369" s="1">
        <f>'PR-RAS'!E374</f>
        <v>173692.7</v>
      </c>
      <c r="E369" s="1">
        <v>0</v>
      </c>
      <c r="F369" s="1">
        <v>0</v>
      </c>
      <c r="G369" s="2">
        <f t="shared" si="8"/>
        <v>138428.1312</v>
      </c>
      <c r="H369" s="2">
        <f t="shared" si="9"/>
        <v>0.29999999998835847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462603</v>
      </c>
      <c r="D371" s="1">
        <f>'PR-RAS'!E376</f>
        <v>407527.02</v>
      </c>
      <c r="E371" s="1">
        <v>0</v>
      </c>
      <c r="F371" s="1">
        <v>0</v>
      </c>
      <c r="G371" s="2">
        <f t="shared" si="8"/>
        <v>472733.10480000003</v>
      </c>
      <c r="H371" s="2">
        <f t="shared" si="9"/>
        <v>2.0000000018626451E-2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74626</v>
      </c>
      <c r="D378" s="1">
        <f>'PR-RAS'!E383</f>
        <v>0</v>
      </c>
      <c r="E378" s="1">
        <v>0</v>
      </c>
      <c r="F378" s="1">
        <v>0</v>
      </c>
      <c r="G378" s="2">
        <f t="shared" si="8"/>
        <v>28134.002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74626</v>
      </c>
      <c r="D379" s="1">
        <f>'PR-RAS'!E384</f>
        <v>0</v>
      </c>
      <c r="E379" s="1">
        <v>0</v>
      </c>
      <c r="F379" s="1">
        <v>0</v>
      </c>
      <c r="G379" s="2">
        <f t="shared" si="8"/>
        <v>28208.628000000001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94125</v>
      </c>
      <c r="D386" s="1">
        <f>'PR-RAS'!E391</f>
        <v>0</v>
      </c>
      <c r="E386" s="1">
        <v>0</v>
      </c>
      <c r="F386" s="1">
        <v>0</v>
      </c>
      <c r="G386" s="2">
        <f t="shared" si="8"/>
        <v>36238.125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94125</v>
      </c>
      <c r="D388" s="1">
        <f>'PR-RAS'!E393</f>
        <v>0</v>
      </c>
      <c r="E388" s="1">
        <v>0</v>
      </c>
      <c r="F388" s="1">
        <v>0</v>
      </c>
      <c r="G388" s="2">
        <f t="shared" si="8"/>
        <v>36426.375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193078</v>
      </c>
      <c r="D397" s="1">
        <f>'PR-RAS'!E402</f>
        <v>4921147.3999999994</v>
      </c>
      <c r="E397" s="1">
        <v>0</v>
      </c>
      <c r="F397" s="1">
        <v>0</v>
      </c>
      <c r="G397" s="2">
        <f t="shared" si="8"/>
        <v>3974007.6287999996</v>
      </c>
      <c r="H397" s="2">
        <f t="shared" si="9"/>
        <v>0.39999999944120646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129375</v>
      </c>
      <c r="D398" s="1">
        <f>'PR-RAS'!E403</f>
        <v>4900900.8</v>
      </c>
      <c r="E398" s="1">
        <v>0</v>
      </c>
      <c r="F398" s="1">
        <v>0</v>
      </c>
      <c r="G398" s="2">
        <f t="shared" si="8"/>
        <v>3942677.1102</v>
      </c>
      <c r="H398" s="2">
        <f t="shared" si="9"/>
        <v>0.20000000018626451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29578</v>
      </c>
      <c r="D399" s="1">
        <f>'PR-RAS'!E404</f>
        <v>20246.599999999999</v>
      </c>
      <c r="E399" s="1">
        <v>0</v>
      </c>
      <c r="F399" s="1">
        <v>0</v>
      </c>
      <c r="G399" s="2">
        <f t="shared" si="8"/>
        <v>27888.337599999999</v>
      </c>
      <c r="H399" s="2">
        <f t="shared" si="9"/>
        <v>0.40000000000145519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34125</v>
      </c>
      <c r="D401" s="1">
        <f>'PR-RAS'!E406</f>
        <v>0</v>
      </c>
      <c r="E401" s="1">
        <v>0</v>
      </c>
      <c r="F401" s="1">
        <v>0</v>
      </c>
      <c r="G401" s="2">
        <f t="shared" si="8"/>
        <v>13650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3085274</v>
      </c>
      <c r="D403" s="1">
        <f>'PR-RAS'!E408</f>
        <v>8607989.1099999994</v>
      </c>
      <c r="E403" s="1">
        <v>0</v>
      </c>
      <c r="F403" s="1">
        <v>0</v>
      </c>
      <c r="G403" s="2">
        <f t="shared" si="8"/>
        <v>8161103.3924399996</v>
      </c>
      <c r="H403" s="2">
        <f t="shared" si="9"/>
        <v>0.10999999940395355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13059011</v>
      </c>
      <c r="D405" s="1">
        <f>'PR-RAS'!E410</f>
        <v>14394827.41</v>
      </c>
      <c r="E405" s="1">
        <v>0</v>
      </c>
      <c r="F405" s="1">
        <v>0</v>
      </c>
      <c r="G405" s="2">
        <f t="shared" si="8"/>
        <v>16906860.991280001</v>
      </c>
      <c r="H405" s="2">
        <f t="shared" si="9"/>
        <v>0.41000000014901161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106549</v>
      </c>
      <c r="D406" s="1">
        <f>'PR-RAS'!E411</f>
        <v>65279.97</v>
      </c>
      <c r="E406" s="1">
        <v>0</v>
      </c>
      <c r="F406" s="1">
        <v>0</v>
      </c>
      <c r="G406" s="2">
        <f t="shared" si="8"/>
        <v>96029.120700000014</v>
      </c>
      <c r="H406" s="2">
        <f t="shared" si="9"/>
        <v>2.9999999998835847E-2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105807053</v>
      </c>
      <c r="D407" s="1">
        <f>'PR-RAS'!E412</f>
        <v>118970547.52</v>
      </c>
      <c r="E407" s="1">
        <v>0</v>
      </c>
      <c r="F407" s="1">
        <v>0</v>
      </c>
      <c r="G407" s="2">
        <f t="shared" si="8"/>
        <v>139561748.10424</v>
      </c>
      <c r="H407" s="2">
        <f t="shared" si="9"/>
        <v>0.48000000417232513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101889792</v>
      </c>
      <c r="D408" s="1">
        <f>'PR-RAS'!E413</f>
        <v>120829749.72</v>
      </c>
      <c r="E408" s="1">
        <v>0</v>
      </c>
      <c r="F408" s="1">
        <v>0</v>
      </c>
      <c r="G408" s="2">
        <f t="shared" si="8"/>
        <v>139824561.61607999</v>
      </c>
      <c r="H408" s="2">
        <f t="shared" si="9"/>
        <v>0.2800000011920929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3917261</v>
      </c>
      <c r="D409" s="1">
        <f>'PR-RAS'!E414</f>
        <v>0</v>
      </c>
      <c r="E409" s="1">
        <v>0</v>
      </c>
      <c r="F409" s="1">
        <v>0</v>
      </c>
      <c r="G409" s="2">
        <f t="shared" si="8"/>
        <v>1598242.4879999999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1859202.200000003</v>
      </c>
      <c r="E410" s="1">
        <v>0</v>
      </c>
      <c r="F410" s="1">
        <v>0</v>
      </c>
      <c r="G410" s="2">
        <f t="shared" si="8"/>
        <v>1520827.3996000024</v>
      </c>
      <c r="H410" s="2">
        <f t="shared" si="9"/>
        <v>0.20000000298023224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5137491</v>
      </c>
      <c r="D412" s="1">
        <f>'PR-RAS'!E417</f>
        <v>1252552.9900000002</v>
      </c>
      <c r="E412" s="1">
        <v>0</v>
      </c>
      <c r="F412" s="1">
        <v>0</v>
      </c>
      <c r="G412" s="2">
        <f t="shared" si="8"/>
        <v>3141107.3587799999</v>
      </c>
      <c r="H412" s="2">
        <f t="shared" si="9"/>
        <v>9.9999997764825821E-3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2203873</v>
      </c>
      <c r="D413" s="1">
        <f>'PR-RAS'!E418</f>
        <v>2423874.9600000004</v>
      </c>
      <c r="E413" s="1">
        <v>0</v>
      </c>
      <c r="F413" s="1">
        <v>0</v>
      </c>
      <c r="G413" s="2">
        <f t="shared" si="8"/>
        <v>2905268.64304</v>
      </c>
      <c r="H413" s="2">
        <f t="shared" si="9"/>
        <v>3.9999999571591616E-2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4000000</v>
      </c>
      <c r="E414" s="1">
        <v>0</v>
      </c>
      <c r="F414" s="1">
        <v>0</v>
      </c>
      <c r="G414" s="2">
        <f t="shared" si="8"/>
        <v>3304000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4000000</v>
      </c>
      <c r="E478" s="1">
        <v>0</v>
      </c>
      <c r="F478" s="1">
        <v>0</v>
      </c>
      <c r="G478" s="2">
        <f t="shared" si="8"/>
        <v>3816000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4000000</v>
      </c>
      <c r="E489" s="1">
        <v>0</v>
      </c>
      <c r="F489" s="1">
        <v>0</v>
      </c>
      <c r="G489" s="2">
        <f t="shared" si="8"/>
        <v>3904000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4000000</v>
      </c>
      <c r="E490" s="1">
        <v>0</v>
      </c>
      <c r="F490" s="1">
        <v>0</v>
      </c>
      <c r="G490" s="2">
        <f t="shared" si="8"/>
        <v>3912000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234540</v>
      </c>
      <c r="D522" s="1">
        <f>'PR-RAS'!E528</f>
        <v>220314.75</v>
      </c>
      <c r="E522" s="1">
        <v>0</v>
      </c>
      <c r="F522" s="1">
        <v>0</v>
      </c>
      <c r="G522" s="2">
        <f t="shared" ref="G522:G809" si="10">(B522/1000)*(C522*1+D522*2)</f>
        <v>351763.30950000003</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4665</v>
      </c>
      <c r="D523" s="1">
        <f>'PR-RAS'!E529</f>
        <v>0</v>
      </c>
      <c r="E523" s="1">
        <v>0</v>
      </c>
      <c r="F523" s="1">
        <v>0</v>
      </c>
      <c r="G523" s="2">
        <f t="shared" si="10"/>
        <v>2435.13</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4665</v>
      </c>
      <c r="D557" s="1">
        <f>'PR-RAS'!E563</f>
        <v>0</v>
      </c>
      <c r="E557" s="1">
        <v>0</v>
      </c>
      <c r="F557" s="1">
        <v>0</v>
      </c>
      <c r="G557" s="2">
        <f t="shared" si="10"/>
        <v>2593.7400000000002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4665</v>
      </c>
      <c r="D560" s="1">
        <f>'PR-RAS'!E566</f>
        <v>0</v>
      </c>
      <c r="E560" s="1">
        <v>0</v>
      </c>
      <c r="F560" s="1">
        <v>0</v>
      </c>
      <c r="G560" s="2">
        <f t="shared" si="10"/>
        <v>2607.7350000000001</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229875</v>
      </c>
      <c r="D587" s="1">
        <f>'PR-RAS'!E593</f>
        <v>220314.75</v>
      </c>
      <c r="E587" s="1">
        <v>0</v>
      </c>
      <c r="F587" s="1">
        <v>0</v>
      </c>
      <c r="G587" s="2">
        <f t="shared" si="10"/>
        <v>392915.63699999999</v>
      </c>
      <c r="H587" s="2">
        <f t="shared" si="11"/>
        <v>0.25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229875</v>
      </c>
      <c r="D599" s="1">
        <f>'PR-RAS'!E605</f>
        <v>220314.75</v>
      </c>
      <c r="E599" s="1">
        <v>0</v>
      </c>
      <c r="F599" s="1">
        <v>0</v>
      </c>
      <c r="G599" s="2">
        <f t="shared" si="10"/>
        <v>400961.69099999999</v>
      </c>
      <c r="H599" s="2">
        <f t="shared" si="11"/>
        <v>0.25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229875</v>
      </c>
      <c r="D600" s="1">
        <f>'PR-RAS'!E606</f>
        <v>220314.75</v>
      </c>
      <c r="E600" s="1">
        <v>0</v>
      </c>
      <c r="F600" s="1">
        <v>0</v>
      </c>
      <c r="G600" s="2">
        <f t="shared" si="10"/>
        <v>401632.19549999997</v>
      </c>
      <c r="H600" s="2">
        <f t="shared" si="11"/>
        <v>0.25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3779685.25</v>
      </c>
      <c r="E629" s="1">
        <v>0</v>
      </c>
      <c r="F629" s="1">
        <v>0</v>
      </c>
      <c r="G629" s="2">
        <f t="shared" si="10"/>
        <v>4747284.6739999996</v>
      </c>
      <c r="H629" s="2">
        <f t="shared" si="11"/>
        <v>0.25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234540</v>
      </c>
      <c r="D630" s="1">
        <f>'PR-RAS'!E636</f>
        <v>0</v>
      </c>
      <c r="E630" s="1">
        <v>0</v>
      </c>
      <c r="F630" s="1">
        <v>0</v>
      </c>
      <c r="G630" s="2">
        <f t="shared" si="10"/>
        <v>147525.66</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1563460</v>
      </c>
      <c r="D631" s="1">
        <f>'PR-RAS'!E637</f>
        <v>1328920.28</v>
      </c>
      <c r="E631" s="1">
        <v>0</v>
      </c>
      <c r="F631" s="1">
        <v>0</v>
      </c>
      <c r="G631" s="2">
        <f t="shared" si="10"/>
        <v>2659419.3528000005</v>
      </c>
      <c r="H631" s="2">
        <f t="shared" si="11"/>
        <v>0.28000000002793968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105807053</v>
      </c>
      <c r="D633" s="1">
        <f>'PR-RAS'!E639</f>
        <v>122970547.52</v>
      </c>
      <c r="E633" s="1">
        <v>0</v>
      </c>
      <c r="F633" s="1">
        <v>0</v>
      </c>
      <c r="G633" s="2">
        <f t="shared" si="10"/>
        <v>222304829.56127998</v>
      </c>
      <c r="H633" s="2">
        <f t="shared" si="11"/>
        <v>0.48000000417232513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102124332</v>
      </c>
      <c r="D634" s="1">
        <f>'PR-RAS'!E640</f>
        <v>121050064.47</v>
      </c>
      <c r="E634" s="1">
        <v>0</v>
      </c>
      <c r="F634" s="1">
        <v>0</v>
      </c>
      <c r="G634" s="2">
        <f t="shared" si="10"/>
        <v>217894083.77502</v>
      </c>
      <c r="H634" s="2">
        <f t="shared" si="11"/>
        <v>0.4699999988079071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3682721</v>
      </c>
      <c r="D635" s="1">
        <f>'PR-RAS'!E641</f>
        <v>1920483.049999997</v>
      </c>
      <c r="E635" s="1">
        <v>0</v>
      </c>
      <c r="F635" s="1">
        <v>0</v>
      </c>
      <c r="G635" s="2">
        <f t="shared" si="10"/>
        <v>4770017.6213999959</v>
      </c>
      <c r="H635" s="2">
        <f t="shared" si="11"/>
        <v>4.9999997019767761E-2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76367.289999999804</v>
      </c>
      <c r="E637" s="1">
        <v>0</v>
      </c>
      <c r="F637" s="1">
        <v>0</v>
      </c>
      <c r="G637" s="2">
        <f t="shared" si="10"/>
        <v>97139.192879999755</v>
      </c>
      <c r="H637" s="2">
        <f t="shared" si="11"/>
        <v>0.28999999980442226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3574031</v>
      </c>
      <c r="D638" s="1">
        <f>'PR-RAS'!E644</f>
        <v>0</v>
      </c>
      <c r="E638" s="1">
        <v>0</v>
      </c>
      <c r="F638" s="1">
        <v>0</v>
      </c>
      <c r="G638" s="2">
        <f t="shared" si="10"/>
        <v>2276657.747</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108690</v>
      </c>
      <c r="D639" s="1">
        <f>'PR-RAS'!E645</f>
        <v>1996850.3399999968</v>
      </c>
      <c r="E639" s="1">
        <v>0</v>
      </c>
      <c r="F639" s="1">
        <v>0</v>
      </c>
      <c r="G639" s="2">
        <f t="shared" si="10"/>
        <v>2617325.2538399962</v>
      </c>
      <c r="H639" s="2">
        <f t="shared" si="11"/>
        <v>0.33999999682419002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6136119</v>
      </c>
      <c r="D641" s="1">
        <f>'PR-RAS'!E647</f>
        <v>6801243.1299999999</v>
      </c>
      <c r="E641" s="1">
        <v>0</v>
      </c>
      <c r="F641" s="1">
        <v>0</v>
      </c>
      <c r="G641" s="2">
        <f t="shared" si="10"/>
        <v>12632707.3664</v>
      </c>
      <c r="H641" s="2">
        <f t="shared" si="11"/>
        <v>0.12999999988824129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1476198</v>
      </c>
      <c r="D642" s="1">
        <f>'PR-RAS'!E649</f>
        <v>4607807.0199999996</v>
      </c>
      <c r="E642" s="1">
        <v>0</v>
      </c>
      <c r="F642" s="1">
        <v>0</v>
      </c>
      <c r="G642" s="2">
        <f t="shared" si="10"/>
        <v>6853451.5176399993</v>
      </c>
      <c r="H642" s="2">
        <f t="shared" si="11"/>
        <v>1.9999999552965164E-2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45078348</v>
      </c>
      <c r="D643" s="1">
        <f>'PR-RAS'!E650</f>
        <v>62897424.490000002</v>
      </c>
      <c r="E643" s="1">
        <v>0</v>
      </c>
      <c r="F643" s="1">
        <v>0</v>
      </c>
      <c r="G643" s="2">
        <f t="shared" si="10"/>
        <v>109700592.46116002</v>
      </c>
      <c r="H643" s="2">
        <f t="shared" si="11"/>
        <v>0.49000000208616257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41946739</v>
      </c>
      <c r="D644" s="1">
        <f>'PR-RAS'!E651</f>
        <v>60800597.18</v>
      </c>
      <c r="E644" s="1">
        <v>0</v>
      </c>
      <c r="F644" s="1">
        <v>0</v>
      </c>
      <c r="G644" s="2">
        <f t="shared" si="10"/>
        <v>105161321.15048002</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4607807</v>
      </c>
      <c r="D645" s="1">
        <f>'PR-RAS'!E652</f>
        <v>6704634.3300000057</v>
      </c>
      <c r="E645" s="1">
        <v>0</v>
      </c>
      <c r="F645" s="1">
        <v>0</v>
      </c>
      <c r="G645" s="2">
        <f t="shared" si="10"/>
        <v>11602996.725040007</v>
      </c>
      <c r="H645" s="2">
        <f t="shared" si="11"/>
        <v>0.33000000566244125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334</v>
      </c>
      <c r="D647" s="1">
        <f>'PR-RAS'!E654</f>
        <v>337</v>
      </c>
      <c r="E647" s="1">
        <v>0</v>
      </c>
      <c r="F647" s="1">
        <v>0</v>
      </c>
      <c r="G647" s="2">
        <f t="shared" si="10"/>
        <v>651.16800000000001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328</v>
      </c>
      <c r="D649" s="1">
        <f>'PR-RAS'!E656</f>
        <v>330</v>
      </c>
      <c r="E649" s="1">
        <v>0</v>
      </c>
      <c r="F649" s="1">
        <v>0</v>
      </c>
      <c r="G649" s="2">
        <f t="shared" si="10"/>
        <v>640.22400000000005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16160</v>
      </c>
      <c r="D663" s="1">
        <f>'PR-RAS'!E670</f>
        <v>27699.84</v>
      </c>
      <c r="E663" s="1">
        <v>0</v>
      </c>
      <c r="F663" s="1">
        <v>0</v>
      </c>
      <c r="G663" s="2">
        <f t="shared" si="10"/>
        <v>47372.508159999998</v>
      </c>
      <c r="H663" s="2">
        <f t="shared" si="11"/>
        <v>0.15999999999985448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145121.97</v>
      </c>
      <c r="E669" s="1">
        <v>0</v>
      </c>
      <c r="F669" s="1">
        <v>0</v>
      </c>
      <c r="G669" s="2">
        <f t="shared" si="10"/>
        <v>193882.95192000002</v>
      </c>
      <c r="H669" s="2">
        <f t="shared" si="11"/>
        <v>2.9999999998835847E-2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156998</v>
      </c>
      <c r="D689" s="1">
        <f>'PR-RAS'!E696</f>
        <v>432051.52</v>
      </c>
      <c r="E689" s="1">
        <v>0</v>
      </c>
      <c r="F689" s="1">
        <v>0</v>
      </c>
      <c r="G689" s="2">
        <f t="shared" si="10"/>
        <v>702517.51552000002</v>
      </c>
      <c r="H689" s="2">
        <f t="shared" si="11"/>
        <v>0.47999999998137355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9623300</v>
      </c>
      <c r="D703" s="1">
        <f>'PR-RAS'!E710</f>
        <v>11847618.58</v>
      </c>
      <c r="E703" s="1">
        <v>0</v>
      </c>
      <c r="F703" s="1">
        <v>0</v>
      </c>
      <c r="G703" s="2">
        <f t="shared" si="10"/>
        <v>23389613.086319998</v>
      </c>
      <c r="H703" s="2">
        <f t="shared" si="11"/>
        <v>0.41999999992549419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187903</v>
      </c>
      <c r="D709" s="1">
        <f>'PR-RAS'!E716</f>
        <v>108683.23</v>
      </c>
      <c r="E709" s="1">
        <v>0</v>
      </c>
      <c r="F709" s="1">
        <v>0</v>
      </c>
      <c r="G709" s="2">
        <f t="shared" si="10"/>
        <v>286930.77767999994</v>
      </c>
      <c r="H709" s="2">
        <f t="shared" si="11"/>
        <v>0.22999999999592546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43701</v>
      </c>
      <c r="D710" s="1">
        <f>'PR-RAS'!E717</f>
        <v>58155.3</v>
      </c>
      <c r="E710" s="1">
        <v>0</v>
      </c>
      <c r="F710" s="1">
        <v>0</v>
      </c>
      <c r="G710" s="2">
        <f t="shared" si="10"/>
        <v>113448.22439999999</v>
      </c>
      <c r="H710" s="2">
        <f t="shared" si="11"/>
        <v>0.30000000000291038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1672317</v>
      </c>
      <c r="D711" s="1">
        <f>'PR-RAS'!E718</f>
        <v>1808444.64</v>
      </c>
      <c r="E711" s="1">
        <v>0</v>
      </c>
      <c r="F711" s="1">
        <v>0</v>
      </c>
      <c r="G711" s="2">
        <f t="shared" si="10"/>
        <v>3755336.4587999992</v>
      </c>
      <c r="H711" s="2">
        <f t="shared" si="11"/>
        <v>0.36000000010244548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79300</v>
      </c>
      <c r="D713" s="1">
        <f>'PR-RAS'!E720</f>
        <v>159950</v>
      </c>
      <c r="E713" s="1">
        <v>0</v>
      </c>
      <c r="F713" s="1">
        <v>0</v>
      </c>
      <c r="G713" s="2">
        <f t="shared" si="10"/>
        <v>284230.39999999997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631226</v>
      </c>
      <c r="D714" s="1">
        <f>'PR-RAS'!E721</f>
        <v>482557.23</v>
      </c>
      <c r="E714" s="1">
        <v>0</v>
      </c>
      <c r="F714" s="1">
        <v>0</v>
      </c>
      <c r="G714" s="2">
        <f t="shared" si="10"/>
        <v>1138190.74798</v>
      </c>
      <c r="H714" s="2">
        <f t="shared" si="11"/>
        <v>0.22999999998137355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90884</v>
      </c>
      <c r="D715" s="1">
        <f>'PR-RAS'!E722</f>
        <v>82899.199999999997</v>
      </c>
      <c r="E715" s="1">
        <v>0</v>
      </c>
      <c r="F715" s="1">
        <v>0</v>
      </c>
      <c r="G715" s="2">
        <f t="shared" si="10"/>
        <v>183271.23359999998</v>
      </c>
      <c r="H715" s="2">
        <f t="shared" si="11"/>
        <v>0.19999999999708962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2225</v>
      </c>
      <c r="D716" s="1">
        <f>'PR-RAS'!E723</f>
        <v>16376.38</v>
      </c>
      <c r="E716" s="1">
        <v>0</v>
      </c>
      <c r="F716" s="1">
        <v>0</v>
      </c>
      <c r="G716" s="2">
        <f t="shared" si="10"/>
        <v>25009.098399999995</v>
      </c>
      <c r="H716" s="2">
        <f t="shared" si="11"/>
        <v>0.37999999999919964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19184</v>
      </c>
      <c r="D719" s="1">
        <f>'PR-RAS'!E726</f>
        <v>38775.29</v>
      </c>
      <c r="E719" s="1">
        <v>0</v>
      </c>
      <c r="F719" s="1">
        <v>0</v>
      </c>
      <c r="G719" s="2">
        <f t="shared" si="10"/>
        <v>69455.428440000003</v>
      </c>
      <c r="H719" s="2">
        <f t="shared" si="11"/>
        <v>0.29000000000087311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67172.600000000006</v>
      </c>
      <c r="E735" s="1">
        <v>0</v>
      </c>
      <c r="F735" s="1">
        <v>0</v>
      </c>
      <c r="G735" s="2">
        <f t="shared" si="10"/>
        <v>98609.376800000013</v>
      </c>
      <c r="H735" s="2">
        <f t="shared" si="11"/>
        <v>0.39999999999417923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55007</v>
      </c>
      <c r="D737" s="1">
        <f>'PR-RAS'!E744</f>
        <v>46910.49</v>
      </c>
      <c r="E737" s="1">
        <v>0</v>
      </c>
      <c r="F737" s="1">
        <v>0</v>
      </c>
      <c r="G737" s="2">
        <f t="shared" si="10"/>
        <v>109537.39327999999</v>
      </c>
      <c r="H737" s="2">
        <f t="shared" si="11"/>
        <v>0.48999999999796273</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4000000</v>
      </c>
      <c r="E878" s="1">
        <v>0</v>
      </c>
      <c r="F878" s="1">
        <v>0</v>
      </c>
      <c r="G878" s="2">
        <f t="shared" si="18"/>
        <v>7016000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229875</v>
      </c>
      <c r="D948" s="1">
        <f>'PR-RAS'!E955</f>
        <v>220314.75</v>
      </c>
      <c r="E948" s="1">
        <v>0</v>
      </c>
      <c r="F948" s="1">
        <v>0</v>
      </c>
      <c r="G948" s="2">
        <f t="shared" si="18"/>
        <v>634967.76150000002</v>
      </c>
      <c r="H948" s="2">
        <f t="shared" si="19"/>
        <v>0.25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110365980</v>
      </c>
      <c r="D984" s="6">
        <f>BILANCA!E6</f>
        <v>117709796.21000004</v>
      </c>
      <c r="E984" s="6">
        <v>0</v>
      </c>
      <c r="F984" s="6">
        <v>0</v>
      </c>
      <c r="G984" s="7">
        <f t="shared" ref="G984:G1241" si="22">B984/1000*C984+B984/500*D984</f>
        <v>345785.5724200001</v>
      </c>
      <c r="H984" s="7">
        <f t="shared" si="19"/>
        <v>0.21000003814697266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95985012</v>
      </c>
      <c r="D985" s="1">
        <f>BILANCA!E7</f>
        <v>100267467.31000003</v>
      </c>
      <c r="E985" s="1">
        <v>0</v>
      </c>
      <c r="F985" s="1">
        <v>0</v>
      </c>
      <c r="G985" s="2">
        <f t="shared" si="22"/>
        <v>593039.89324000012</v>
      </c>
      <c r="H985" s="2">
        <f t="shared" si="19"/>
        <v>0.31000003218650818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11886584</v>
      </c>
      <c r="D986" s="1">
        <f>BILANCA!E8</f>
        <v>12040075.399999999</v>
      </c>
      <c r="E986" s="1">
        <v>0</v>
      </c>
      <c r="F986" s="1">
        <v>0</v>
      </c>
      <c r="G986" s="2">
        <f t="shared" si="22"/>
        <v>107900.20439999999</v>
      </c>
      <c r="H986" s="2">
        <f t="shared" si="19"/>
        <v>0.39999999850988388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9320395</v>
      </c>
      <c r="D987" s="1">
        <f>BILANCA!E9</f>
        <v>9320395.0899999999</v>
      </c>
      <c r="E987" s="1">
        <v>0</v>
      </c>
      <c r="F987" s="1">
        <v>0</v>
      </c>
      <c r="G987" s="2">
        <f t="shared" si="22"/>
        <v>111844.74072</v>
      </c>
      <c r="H987" s="2">
        <f t="shared" si="19"/>
        <v>8.9999999850988388E-2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2653909</v>
      </c>
      <c r="D988" s="1">
        <f>BILANCA!E10</f>
        <v>2917794.19</v>
      </c>
      <c r="E988" s="1">
        <v>0</v>
      </c>
      <c r="F988" s="1">
        <v>0</v>
      </c>
      <c r="G988" s="2">
        <f t="shared" si="22"/>
        <v>42447.486900000004</v>
      </c>
      <c r="H988" s="2">
        <f t="shared" si="19"/>
        <v>0.18999999994412065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87720</v>
      </c>
      <c r="D989" s="1">
        <f>BILANCA!E11</f>
        <v>198113.88</v>
      </c>
      <c r="E989" s="1">
        <v>0</v>
      </c>
      <c r="F989" s="1">
        <v>0</v>
      </c>
      <c r="G989" s="2">
        <f t="shared" si="22"/>
        <v>2903.6865600000001</v>
      </c>
      <c r="H989" s="2">
        <f t="shared" si="19"/>
        <v>0.11999999999534339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83230716</v>
      </c>
      <c r="D990" s="1">
        <f>BILANCA!E12</f>
        <v>87402316.280000031</v>
      </c>
      <c r="E990" s="1">
        <v>0</v>
      </c>
      <c r="F990" s="1">
        <v>0</v>
      </c>
      <c r="G990" s="2">
        <f t="shared" si="22"/>
        <v>1806247.4399200003</v>
      </c>
      <c r="H990" s="2">
        <f t="shared" si="19"/>
        <v>0.28000003099441528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73845644</v>
      </c>
      <c r="D991" s="1">
        <f>BILANCA!E13</f>
        <v>77188306.530000001</v>
      </c>
      <c r="E991" s="1">
        <v>0</v>
      </c>
      <c r="F991" s="1">
        <v>0</v>
      </c>
      <c r="G991" s="2">
        <f t="shared" si="22"/>
        <v>1825778.05648</v>
      </c>
      <c r="H991" s="2">
        <f t="shared" si="19"/>
        <v>0.4699999988079071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117606799</v>
      </c>
      <c r="D993" s="1">
        <f>BILANCA!E15</f>
        <v>121744224.95999999</v>
      </c>
      <c r="E993" s="1">
        <v>0</v>
      </c>
      <c r="F993" s="1">
        <v>0</v>
      </c>
      <c r="G993" s="2">
        <f t="shared" si="22"/>
        <v>3610952.4891999997</v>
      </c>
      <c r="H993" s="2">
        <f t="shared" si="19"/>
        <v>4.0000006556510925E-2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3888684</v>
      </c>
      <c r="D995" s="1">
        <f>BILANCA!E17</f>
        <v>4675359.04</v>
      </c>
      <c r="E995" s="1">
        <v>0</v>
      </c>
      <c r="F995" s="1">
        <v>0</v>
      </c>
      <c r="G995" s="2">
        <f t="shared" si="22"/>
        <v>158872.82496</v>
      </c>
      <c r="H995" s="2">
        <f t="shared" si="19"/>
        <v>4.0000000037252903E-2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47649839</v>
      </c>
      <c r="D996" s="1">
        <f>BILANCA!E18</f>
        <v>49231277.469999999</v>
      </c>
      <c r="E996" s="1">
        <v>0</v>
      </c>
      <c r="F996" s="1">
        <v>0</v>
      </c>
      <c r="G996" s="2">
        <f t="shared" si="22"/>
        <v>1899461.1212200001</v>
      </c>
      <c r="H996" s="2">
        <f t="shared" si="19"/>
        <v>0.4699999988079071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5619023</v>
      </c>
      <c r="D997" s="1">
        <f>BILANCA!E19</f>
        <v>6532371.1700000092</v>
      </c>
      <c r="E997" s="1">
        <v>0</v>
      </c>
      <c r="F997" s="1">
        <v>0</v>
      </c>
      <c r="G997" s="2">
        <f t="shared" si="22"/>
        <v>261572.71476000024</v>
      </c>
      <c r="H997" s="2">
        <f t="shared" si="19"/>
        <v>0.17000000923871994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8554269</v>
      </c>
      <c r="D998" s="1">
        <f>BILANCA!E20</f>
        <v>8480842.3100000005</v>
      </c>
      <c r="E998" s="1">
        <v>0</v>
      </c>
      <c r="F998" s="1">
        <v>0</v>
      </c>
      <c r="G998" s="2">
        <f t="shared" si="22"/>
        <v>382739.30430000002</v>
      </c>
      <c r="H998" s="2">
        <f t="shared" si="19"/>
        <v>0.31000000052154064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1822994</v>
      </c>
      <c r="D999" s="1">
        <f>BILANCA!E21</f>
        <v>1783111.2</v>
      </c>
      <c r="E999" s="1">
        <v>0</v>
      </c>
      <c r="F999" s="1">
        <v>0</v>
      </c>
      <c r="G999" s="2">
        <f t="shared" si="22"/>
        <v>86227.462400000004</v>
      </c>
      <c r="H999" s="2">
        <f t="shared" si="19"/>
        <v>0.19999999995343387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1988723</v>
      </c>
      <c r="D1000" s="1">
        <f>BILANCA!E22</f>
        <v>2020023.84</v>
      </c>
      <c r="E1000" s="1">
        <v>0</v>
      </c>
      <c r="F1000" s="1">
        <v>0</v>
      </c>
      <c r="G1000" s="2">
        <f t="shared" si="22"/>
        <v>102489.10156000001</v>
      </c>
      <c r="H1000" s="2">
        <f t="shared" si="19"/>
        <v>0.15999999991618097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48087757</v>
      </c>
      <c r="D1001" s="1">
        <f>BILANCA!E23</f>
        <v>49803231.090000004</v>
      </c>
      <c r="E1001" s="1">
        <v>0</v>
      </c>
      <c r="F1001" s="1">
        <v>0</v>
      </c>
      <c r="G1001" s="2">
        <f t="shared" si="22"/>
        <v>2658495.9452400003</v>
      </c>
      <c r="H1001" s="2">
        <f t="shared" si="19"/>
        <v>9.0000003576278687E-2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2784180</v>
      </c>
      <c r="D1002" s="1">
        <f>BILANCA!E24</f>
        <v>2780182.95</v>
      </c>
      <c r="E1002" s="1">
        <v>0</v>
      </c>
      <c r="F1002" s="1">
        <v>0</v>
      </c>
      <c r="G1002" s="2">
        <f t="shared" si="22"/>
        <v>158546.37210000001</v>
      </c>
      <c r="H1002" s="2">
        <f t="shared" si="19"/>
        <v>4.9999999813735485E-2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7714</v>
      </c>
      <c r="D1003" s="1">
        <f>BILANCA!E25</f>
        <v>7713.54</v>
      </c>
      <c r="E1003" s="1">
        <v>0</v>
      </c>
      <c r="F1003" s="1">
        <v>0</v>
      </c>
      <c r="G1003" s="2">
        <f t="shared" si="22"/>
        <v>462.82159999999999</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6432139</v>
      </c>
      <c r="D1004" s="1">
        <f>BILANCA!E26</f>
        <v>6671215.0899999999</v>
      </c>
      <c r="E1004" s="1">
        <v>0</v>
      </c>
      <c r="F1004" s="1">
        <v>0</v>
      </c>
      <c r="G1004" s="2">
        <f t="shared" si="22"/>
        <v>415265.95277999999</v>
      </c>
      <c r="H1004" s="2">
        <f t="shared" si="19"/>
        <v>8.9999999850988388E-2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64058753</v>
      </c>
      <c r="D1006" s="1">
        <f>BILANCA!E28</f>
        <v>65013948.850000001</v>
      </c>
      <c r="E1006" s="1">
        <v>0</v>
      </c>
      <c r="F1006" s="1">
        <v>0</v>
      </c>
      <c r="G1006" s="2">
        <f t="shared" si="22"/>
        <v>4463992.9660999998</v>
      </c>
      <c r="H1006" s="2">
        <f t="shared" si="19"/>
        <v>0.14999999850988388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20003</v>
      </c>
      <c r="D1007" s="1">
        <f>BILANCA!E29</f>
        <v>10401.620000000112</v>
      </c>
      <c r="E1007" s="1">
        <v>0</v>
      </c>
      <c r="F1007" s="1">
        <v>0</v>
      </c>
      <c r="G1007" s="2">
        <f t="shared" si="22"/>
        <v>979.3497600000054</v>
      </c>
      <c r="H1007" s="2">
        <f t="shared" si="19"/>
        <v>0.37999999988824129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3359064</v>
      </c>
      <c r="D1008" s="1">
        <f>BILANCA!E30</f>
        <v>3359063.91</v>
      </c>
      <c r="E1008" s="1">
        <v>0</v>
      </c>
      <c r="F1008" s="1">
        <v>0</v>
      </c>
      <c r="G1008" s="2">
        <f t="shared" si="22"/>
        <v>251929.79550000004</v>
      </c>
      <c r="H1008" s="2">
        <f t="shared" si="19"/>
        <v>8.9999999850988388E-2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3339061</v>
      </c>
      <c r="D1012" s="1">
        <f>BILANCA!E34</f>
        <v>3348662.29</v>
      </c>
      <c r="E1012" s="1">
        <v>0</v>
      </c>
      <c r="F1012" s="1">
        <v>0</v>
      </c>
      <c r="G1012" s="2">
        <f t="shared" si="22"/>
        <v>291055.18182</v>
      </c>
      <c r="H1012" s="2">
        <f t="shared" si="19"/>
        <v>0.2900000000372529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3655529</v>
      </c>
      <c r="D1013" s="1">
        <f>BILANCA!E35</f>
        <v>3655528.84</v>
      </c>
      <c r="E1013" s="1">
        <v>0</v>
      </c>
      <c r="F1013" s="1">
        <v>0</v>
      </c>
      <c r="G1013" s="2">
        <f t="shared" si="22"/>
        <v>328997.6004</v>
      </c>
      <c r="H1013" s="2">
        <f t="shared" si="19"/>
        <v>0.16000000014901161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3652529</v>
      </c>
      <c r="D1014" s="1">
        <f>BILANCA!E36</f>
        <v>3652528.84</v>
      </c>
      <c r="E1014" s="1">
        <v>0</v>
      </c>
      <c r="F1014" s="1">
        <v>0</v>
      </c>
      <c r="G1014" s="2">
        <f t="shared" si="22"/>
        <v>339685.18708</v>
      </c>
      <c r="H1014" s="2">
        <f t="shared" si="19"/>
        <v>0.16000000014901161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61754</v>
      </c>
      <c r="D1015" s="1">
        <f>BILANCA!E37</f>
        <v>61753.78</v>
      </c>
      <c r="E1015" s="1">
        <v>0</v>
      </c>
      <c r="F1015" s="1">
        <v>0</v>
      </c>
      <c r="G1015" s="2">
        <f t="shared" si="22"/>
        <v>5928.3699200000001</v>
      </c>
      <c r="H1015" s="2">
        <f t="shared" si="19"/>
        <v>0.22000000000116415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58754</v>
      </c>
      <c r="D1018" s="1">
        <f>BILANCA!E40</f>
        <v>58753.78</v>
      </c>
      <c r="E1018" s="1">
        <v>0</v>
      </c>
      <c r="F1018" s="1">
        <v>0</v>
      </c>
      <c r="G1018" s="2">
        <f t="shared" si="22"/>
        <v>6169.1546000000008</v>
      </c>
      <c r="H1018" s="2">
        <f t="shared" si="19"/>
        <v>0.22000000000116415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90517</v>
      </c>
      <c r="D1023" s="1">
        <f>BILANCA!E45</f>
        <v>15708.120000000112</v>
      </c>
      <c r="E1023" s="1">
        <v>0</v>
      </c>
      <c r="F1023" s="1">
        <v>0</v>
      </c>
      <c r="G1023" s="2">
        <f t="shared" si="22"/>
        <v>4877.3296000000091</v>
      </c>
      <c r="H1023" s="2">
        <f t="shared" si="19"/>
        <v>0.12000000011175871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2018978</v>
      </c>
      <c r="D1025" s="1">
        <f>BILANCA!E47</f>
        <v>1978631.29</v>
      </c>
      <c r="E1025" s="1">
        <v>0</v>
      </c>
      <c r="F1025" s="1">
        <v>0</v>
      </c>
      <c r="G1025" s="2">
        <f t="shared" si="22"/>
        <v>251002.10436000003</v>
      </c>
      <c r="H1025" s="2">
        <f t="shared" si="19"/>
        <v>0.2900000000372529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1928461</v>
      </c>
      <c r="D1028" s="1">
        <f>BILANCA!E50</f>
        <v>1962923.17</v>
      </c>
      <c r="E1028" s="1">
        <v>0</v>
      </c>
      <c r="F1028" s="1">
        <v>0</v>
      </c>
      <c r="G1028" s="2">
        <f t="shared" si="22"/>
        <v>263443.83029999997</v>
      </c>
      <c r="H1028" s="2">
        <f t="shared" si="19"/>
        <v>0.16999999992549419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18492</v>
      </c>
      <c r="D1029" s="1">
        <f>BILANCA!E51</f>
        <v>18492.02</v>
      </c>
      <c r="E1029" s="1">
        <v>0</v>
      </c>
      <c r="F1029" s="1">
        <v>0</v>
      </c>
      <c r="G1029" s="2">
        <f t="shared" si="22"/>
        <v>2551.8978400000001</v>
      </c>
      <c r="H1029" s="2">
        <f t="shared" si="19"/>
        <v>2.0000000000436557E-2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3271971</v>
      </c>
      <c r="D1032" s="1">
        <f>BILANCA!E54</f>
        <v>3627040.11</v>
      </c>
      <c r="E1032" s="1">
        <v>0</v>
      </c>
      <c r="F1032" s="1">
        <v>0</v>
      </c>
      <c r="G1032" s="2">
        <f t="shared" si="22"/>
        <v>515776.50977999996</v>
      </c>
      <c r="H1032" s="2">
        <f t="shared" si="19"/>
        <v>0.10999999986961484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3271971</v>
      </c>
      <c r="D1033" s="1">
        <f>BILANCA!E55</f>
        <v>3627040.11</v>
      </c>
      <c r="E1033" s="1">
        <v>0</v>
      </c>
      <c r="F1033" s="1">
        <v>0</v>
      </c>
      <c r="G1033" s="2">
        <f t="shared" si="22"/>
        <v>526302.56099999999</v>
      </c>
      <c r="H1033" s="2">
        <f t="shared" si="19"/>
        <v>0.10999999986961484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199333</v>
      </c>
      <c r="D1034" s="1">
        <f>BILANCA!E56</f>
        <v>123414.49</v>
      </c>
      <c r="E1034" s="1">
        <v>0</v>
      </c>
      <c r="F1034" s="1">
        <v>0</v>
      </c>
      <c r="G1034" s="2">
        <f t="shared" si="22"/>
        <v>22754.260979999999</v>
      </c>
      <c r="H1034" s="2">
        <f t="shared" si="19"/>
        <v>0.49000000000523869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146614</v>
      </c>
      <c r="D1035" s="1">
        <f>BILANCA!E57</f>
        <v>123414.49</v>
      </c>
      <c r="E1035" s="1">
        <v>0</v>
      </c>
      <c r="F1035" s="1">
        <v>0</v>
      </c>
      <c r="G1035" s="2">
        <f t="shared" si="22"/>
        <v>20459.034959999997</v>
      </c>
      <c r="H1035" s="2">
        <f t="shared" si="19"/>
        <v>0.49000000000523869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52719</v>
      </c>
      <c r="D1039" s="1">
        <f>BILANCA!E61</f>
        <v>0</v>
      </c>
      <c r="E1039" s="1">
        <v>0</v>
      </c>
      <c r="F1039" s="1">
        <v>0</v>
      </c>
      <c r="G1039" s="2">
        <f t="shared" si="22"/>
        <v>2952.2640000000001</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649887</v>
      </c>
      <c r="D1041" s="1">
        <f>BILANCA!E63</f>
        <v>683169.12</v>
      </c>
      <c r="E1041" s="1">
        <v>0</v>
      </c>
      <c r="F1041" s="1">
        <v>0</v>
      </c>
      <c r="G1041" s="2">
        <f t="shared" si="22"/>
        <v>116941.06392000002</v>
      </c>
      <c r="H1041" s="2">
        <f t="shared" si="19"/>
        <v>0.11999999999534339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649887</v>
      </c>
      <c r="D1043" s="1">
        <f>BILANCA!E65</f>
        <v>683169.12</v>
      </c>
      <c r="E1043" s="1">
        <v>0</v>
      </c>
      <c r="F1043" s="1">
        <v>0</v>
      </c>
      <c r="G1043" s="2">
        <f t="shared" si="22"/>
        <v>120973.5144</v>
      </c>
      <c r="H1043" s="2">
        <f t="shared" si="19"/>
        <v>0.11999999999534339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14380968</v>
      </c>
      <c r="D1046" s="1">
        <f>BILANCA!E68</f>
        <v>17442328.900000002</v>
      </c>
      <c r="E1046" s="1">
        <v>0</v>
      </c>
      <c r="F1046" s="1">
        <v>0</v>
      </c>
      <c r="G1046" s="2">
        <f t="shared" si="22"/>
        <v>3103734.4254000005</v>
      </c>
      <c r="H1046" s="2">
        <f t="shared" si="19"/>
        <v>9.9999997764825821E-2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4607807</v>
      </c>
      <c r="D1047" s="1">
        <f>BILANCA!E69</f>
        <v>6704634.3300000001</v>
      </c>
      <c r="E1047" s="1">
        <v>0</v>
      </c>
      <c r="F1047" s="1">
        <v>0</v>
      </c>
      <c r="G1047" s="2">
        <f t="shared" si="22"/>
        <v>1153092.8422399999</v>
      </c>
      <c r="H1047" s="2">
        <f t="shared" si="19"/>
        <v>0.33000000007450581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4605815</v>
      </c>
      <c r="D1048" s="1">
        <f>BILANCA!E70</f>
        <v>6662365.7800000003</v>
      </c>
      <c r="E1048" s="1">
        <v>0</v>
      </c>
      <c r="F1048" s="1">
        <v>0</v>
      </c>
      <c r="G1048" s="2">
        <f t="shared" si="22"/>
        <v>1165485.5264000001</v>
      </c>
      <c r="H1048" s="2">
        <f t="shared" si="19"/>
        <v>0.21999999973922968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4605815</v>
      </c>
      <c r="D1050" s="1">
        <f>BILANCA!E72</f>
        <v>6662365.7800000003</v>
      </c>
      <c r="E1050" s="1">
        <v>0</v>
      </c>
      <c r="F1050" s="1">
        <v>0</v>
      </c>
      <c r="G1050" s="2">
        <f t="shared" si="22"/>
        <v>1201346.6195200002</v>
      </c>
      <c r="H1050" s="2">
        <f t="shared" si="19"/>
        <v>0.21999999973922968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42268.55</v>
      </c>
      <c r="E1053" s="1">
        <v>0</v>
      </c>
      <c r="F1053" s="1">
        <v>0</v>
      </c>
      <c r="G1053" s="2">
        <f t="shared" si="22"/>
        <v>5917.5970000000007</v>
      </c>
      <c r="H1053" s="2">
        <f t="shared" si="19"/>
        <v>0.44999999999708962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1992</v>
      </c>
      <c r="D1054" s="1">
        <f>BILANCA!E76</f>
        <v>0</v>
      </c>
      <c r="E1054" s="1">
        <v>0</v>
      </c>
      <c r="F1054" s="1">
        <v>0</v>
      </c>
      <c r="G1054" s="2">
        <f t="shared" si="22"/>
        <v>141.43199999999999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430677</v>
      </c>
      <c r="D1056" s="1">
        <f>BILANCA!E78</f>
        <v>485859.59</v>
      </c>
      <c r="E1056" s="1">
        <v>0</v>
      </c>
      <c r="F1056" s="1">
        <v>0</v>
      </c>
      <c r="G1056" s="2">
        <f t="shared" si="22"/>
        <v>102374.92114000001</v>
      </c>
      <c r="H1056" s="2">
        <f t="shared" si="19"/>
        <v>0.40999999997438863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4665</v>
      </c>
      <c r="D1060" s="1">
        <f>BILANCA!E82</f>
        <v>4665</v>
      </c>
      <c r="E1060" s="1">
        <v>0</v>
      </c>
      <c r="F1060" s="1">
        <v>0</v>
      </c>
      <c r="G1060" s="2">
        <f t="shared" si="22"/>
        <v>1077.615</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7824.15</v>
      </c>
      <c r="E1062" s="1">
        <v>0</v>
      </c>
      <c r="F1062" s="1">
        <v>0</v>
      </c>
      <c r="G1062" s="2">
        <f t="shared" si="22"/>
        <v>1236.2157</v>
      </c>
      <c r="H1062" s="2">
        <f t="shared" si="19"/>
        <v>0.1499999999996362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426012</v>
      </c>
      <c r="D1064" s="1">
        <f>BILANCA!E86</f>
        <v>473370.44</v>
      </c>
      <c r="E1064" s="1">
        <v>0</v>
      </c>
      <c r="F1064" s="1">
        <v>0</v>
      </c>
      <c r="G1064" s="2">
        <f t="shared" si="22"/>
        <v>111192.98328000001</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22520</v>
      </c>
      <c r="D1112" s="1">
        <f>BILANCA!E134</f>
        <v>22520</v>
      </c>
      <c r="E1112" s="1">
        <v>0</v>
      </c>
      <c r="F1112" s="1">
        <v>0</v>
      </c>
      <c r="G1112" s="2">
        <f t="shared" si="22"/>
        <v>8715.24</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22520</v>
      </c>
      <c r="D1113" s="1">
        <f>BILANCA!E135</f>
        <v>22520</v>
      </c>
      <c r="E1113" s="1">
        <v>0</v>
      </c>
      <c r="F1113" s="1">
        <v>0</v>
      </c>
      <c r="G1113" s="2">
        <f t="shared" si="22"/>
        <v>8782.7999999999993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22520</v>
      </c>
      <c r="D1119" s="1">
        <f>BILANCA!E141</f>
        <v>22520</v>
      </c>
      <c r="E1119" s="1">
        <v>0</v>
      </c>
      <c r="F1119" s="1">
        <v>0</v>
      </c>
      <c r="G1119" s="2">
        <f t="shared" si="22"/>
        <v>9188.16</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3077296</v>
      </c>
      <c r="D1124" s="1">
        <f>BILANCA!E146</f>
        <v>3362791.88</v>
      </c>
      <c r="E1124" s="1">
        <v>0</v>
      </c>
      <c r="F1124" s="1">
        <v>0</v>
      </c>
      <c r="G1124" s="2">
        <f t="shared" si="22"/>
        <v>1382206.0461599999</v>
      </c>
      <c r="H1124" s="2">
        <f t="shared" si="23"/>
        <v>0.12000000011175871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v>
      </c>
      <c r="D1136" s="1">
        <f>BILANCA!E158</f>
        <v>0</v>
      </c>
      <c r="E1136" s="1">
        <v>0</v>
      </c>
      <c r="F1136" s="1">
        <v>0</v>
      </c>
      <c r="G1136" s="2">
        <f t="shared" si="22"/>
        <v>3.6719999999999997</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1922027</v>
      </c>
      <c r="D1137" s="1">
        <f>BILANCA!E159</f>
        <v>2017866.27</v>
      </c>
      <c r="E1137" s="1">
        <v>0</v>
      </c>
      <c r="F1137" s="1">
        <v>0</v>
      </c>
      <c r="G1137" s="2">
        <f t="shared" si="22"/>
        <v>917494.9691600001</v>
      </c>
      <c r="H1137" s="2">
        <f t="shared" si="23"/>
        <v>0.27000000001862645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1747383</v>
      </c>
      <c r="D1138" s="1">
        <f>BILANCA!E160</f>
        <v>2095430.94</v>
      </c>
      <c r="E1138" s="1">
        <v>0</v>
      </c>
      <c r="F1138" s="1">
        <v>0</v>
      </c>
      <c r="G1138" s="2">
        <f t="shared" si="22"/>
        <v>920427.95640000002</v>
      </c>
      <c r="H1138" s="2">
        <f t="shared" si="23"/>
        <v>6.0000000055879354E-2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592138</v>
      </c>
      <c r="D1141" s="1">
        <f>BILANCA!E163</f>
        <v>750505.33</v>
      </c>
      <c r="E1141" s="1">
        <v>0</v>
      </c>
      <c r="F1141" s="1">
        <v>0</v>
      </c>
      <c r="G1141" s="2">
        <f t="shared" si="22"/>
        <v>330717.48827999999</v>
      </c>
      <c r="H1141" s="2">
        <f t="shared" si="23"/>
        <v>0.32999999995809048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106549</v>
      </c>
      <c r="D1142" s="1">
        <f>BILANCA!E164</f>
        <v>65279.97</v>
      </c>
      <c r="E1142" s="1">
        <v>0</v>
      </c>
      <c r="F1142" s="1">
        <v>0</v>
      </c>
      <c r="G1142" s="2">
        <f t="shared" si="22"/>
        <v>37700.321460000006</v>
      </c>
      <c r="H1142" s="2">
        <f t="shared" si="23"/>
        <v>2.9999999998835847E-2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106549</v>
      </c>
      <c r="D1144" s="1">
        <f>BILANCA!E166</f>
        <v>65279.97</v>
      </c>
      <c r="E1144" s="1">
        <v>0</v>
      </c>
      <c r="F1144" s="1">
        <v>0</v>
      </c>
      <c r="G1144" s="2">
        <f t="shared" si="22"/>
        <v>38174.539340000003</v>
      </c>
      <c r="H1144" s="2">
        <f t="shared" si="23"/>
        <v>2.9999999998835847E-2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6136119</v>
      </c>
      <c r="D1148" s="1">
        <f>BILANCA!E170</f>
        <v>6801243.1299999999</v>
      </c>
      <c r="E1148" s="1">
        <v>0</v>
      </c>
      <c r="F1148" s="1">
        <v>0</v>
      </c>
      <c r="G1148" s="2">
        <f t="shared" si="22"/>
        <v>3256869.8679</v>
      </c>
      <c r="H1148" s="2">
        <f t="shared" si="23"/>
        <v>0.12999999988824129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62960</v>
      </c>
      <c r="D1149" s="1">
        <f>BILANCA!E171</f>
        <v>10243.08</v>
      </c>
      <c r="E1149" s="1">
        <v>0</v>
      </c>
      <c r="F1149" s="1">
        <v>0</v>
      </c>
      <c r="G1149" s="2">
        <f t="shared" si="22"/>
        <v>13852.06256</v>
      </c>
      <c r="H1149" s="2">
        <f t="shared" si="23"/>
        <v>7.999999999992724E-2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6073159</v>
      </c>
      <c r="D1151" s="1">
        <f>BILANCA!E173</f>
        <v>6791000.0499999998</v>
      </c>
      <c r="E1151" s="1">
        <v>0</v>
      </c>
      <c r="F1151" s="1">
        <v>0</v>
      </c>
      <c r="G1151" s="2">
        <f t="shared" si="22"/>
        <v>3302066.7287999997</v>
      </c>
      <c r="H1151" s="2">
        <f t="shared" si="23"/>
        <v>4.9999999813735485E-2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110365980</v>
      </c>
      <c r="D1152" s="1">
        <f>BILANCA!E175</f>
        <v>117709796.20999999</v>
      </c>
      <c r="E1152" s="1">
        <v>0</v>
      </c>
      <c r="F1152" s="1">
        <v>0</v>
      </c>
      <c r="G1152" s="2">
        <f t="shared" si="22"/>
        <v>58437761.738979995</v>
      </c>
      <c r="H1152" s="2">
        <f t="shared" si="23"/>
        <v>0.20999999344348907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14041849</v>
      </c>
      <c r="D1153" s="1">
        <f>BILANCA!E176</f>
        <v>18790858.25</v>
      </c>
      <c r="E1153" s="1">
        <v>0</v>
      </c>
      <c r="F1153" s="1">
        <v>0</v>
      </c>
      <c r="G1153" s="2">
        <f t="shared" si="22"/>
        <v>8776006.1350000016</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12544993</v>
      </c>
      <c r="D1154" s="1">
        <f>BILANCA!E177</f>
        <v>11954103.1</v>
      </c>
      <c r="E1154" s="1">
        <v>0</v>
      </c>
      <c r="F1154" s="1">
        <v>0</v>
      </c>
      <c r="G1154" s="2">
        <f t="shared" si="22"/>
        <v>6233497.0632000007</v>
      </c>
      <c r="H1154" s="2">
        <f t="shared" si="23"/>
        <v>9.999999962747097E-2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6014520</v>
      </c>
      <c r="D1155" s="1">
        <f>BILANCA!E178</f>
        <v>6626357.6600000001</v>
      </c>
      <c r="E1155" s="1">
        <v>0</v>
      </c>
      <c r="F1155" s="1">
        <v>0</v>
      </c>
      <c r="G1155" s="2">
        <f t="shared" si="22"/>
        <v>3313964.4750399999</v>
      </c>
      <c r="H1155" s="2">
        <f t="shared" si="23"/>
        <v>0.33999999985098839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3663672</v>
      </c>
      <c r="D1156" s="1">
        <f>BILANCA!E179</f>
        <v>2527944.34</v>
      </c>
      <c r="E1156" s="1">
        <v>0</v>
      </c>
      <c r="F1156" s="1">
        <v>0</v>
      </c>
      <c r="G1156" s="2">
        <f t="shared" si="22"/>
        <v>1508483.9976399997</v>
      </c>
      <c r="H1156" s="2">
        <f t="shared" si="23"/>
        <v>0.33999999985098839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3810</v>
      </c>
      <c r="D1157" s="1">
        <f>BILANCA!E180</f>
        <v>5105</v>
      </c>
      <c r="E1157" s="1">
        <v>0</v>
      </c>
      <c r="F1157" s="1">
        <v>0</v>
      </c>
      <c r="G1157" s="2">
        <f t="shared" si="22"/>
        <v>2439.48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3810</v>
      </c>
      <c r="D1160" s="1">
        <f>BILANCA!E183</f>
        <v>5105</v>
      </c>
      <c r="E1160" s="1">
        <v>0</v>
      </c>
      <c r="F1160" s="1">
        <v>0</v>
      </c>
      <c r="G1160" s="2">
        <f t="shared" si="22"/>
        <v>2481.54</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2862991</v>
      </c>
      <c r="D1165" s="1">
        <f>BILANCA!E188</f>
        <v>2794696.1</v>
      </c>
      <c r="E1165" s="1">
        <v>0</v>
      </c>
      <c r="F1165" s="1">
        <v>0</v>
      </c>
      <c r="G1165" s="2">
        <f t="shared" si="22"/>
        <v>1538333.7423999999</v>
      </c>
      <c r="H1165" s="2">
        <f t="shared" si="23"/>
        <v>0.10000000009313226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145614</v>
      </c>
      <c r="D1166" s="1">
        <f>BILANCA!E189</f>
        <v>1705828.36</v>
      </c>
      <c r="E1166" s="1">
        <v>0</v>
      </c>
      <c r="F1166" s="1">
        <v>0</v>
      </c>
      <c r="G1166" s="2">
        <f t="shared" si="22"/>
        <v>650980.54175999993</v>
      </c>
      <c r="H1166" s="2">
        <f t="shared" si="23"/>
        <v>0.36000000010244548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1351242</v>
      </c>
      <c r="D1183" s="1">
        <f>BILANCA!E206</f>
        <v>5130926.79</v>
      </c>
      <c r="E1183" s="1">
        <v>0</v>
      </c>
      <c r="F1183" s="1">
        <v>0</v>
      </c>
      <c r="G1183" s="2">
        <f t="shared" si="22"/>
        <v>2322619.1159999999</v>
      </c>
      <c r="H1183" s="2">
        <f t="shared" si="23"/>
        <v>0.2099999999627471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1351242</v>
      </c>
      <c r="D1184" s="1">
        <f>BILANCA!E207</f>
        <v>5130926.79</v>
      </c>
      <c r="E1184" s="1">
        <v>0</v>
      </c>
      <c r="F1184" s="1">
        <v>0</v>
      </c>
      <c r="G1184" s="2">
        <f t="shared" si="22"/>
        <v>2334232.2115799999</v>
      </c>
      <c r="H1184" s="2">
        <f t="shared" si="23"/>
        <v>0.2099999999627471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4000000</v>
      </c>
      <c r="E1185" s="1">
        <v>0</v>
      </c>
      <c r="F1185" s="1">
        <v>0</v>
      </c>
      <c r="G1185" s="2">
        <f t="shared" si="22"/>
        <v>1616000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1351242</v>
      </c>
      <c r="D1189" s="1">
        <f>BILANCA!E212</f>
        <v>1130926.79</v>
      </c>
      <c r="E1189" s="1">
        <v>0</v>
      </c>
      <c r="F1189" s="1">
        <v>0</v>
      </c>
      <c r="G1189" s="2">
        <f t="shared" si="22"/>
        <v>744297.68947999994</v>
      </c>
      <c r="H1189" s="2">
        <f t="shared" si="23"/>
        <v>0.2099999999627471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96324131</v>
      </c>
      <c r="D1214" s="1">
        <f>BILANCA!E237</f>
        <v>98918937.959999993</v>
      </c>
      <c r="E1214" s="1">
        <v>0</v>
      </c>
      <c r="F1214" s="1">
        <v>0</v>
      </c>
      <c r="G1214" s="2">
        <f t="shared" si="22"/>
        <v>67951423.598519996</v>
      </c>
      <c r="H1214" s="2">
        <f t="shared" si="23"/>
        <v>4.0000006556510925E-2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94028724</v>
      </c>
      <c r="D1215" s="1">
        <f>BILANCA!E238</f>
        <v>94498212.659999996</v>
      </c>
      <c r="E1215" s="1">
        <v>0</v>
      </c>
      <c r="F1215" s="1">
        <v>0</v>
      </c>
      <c r="G1215" s="2">
        <f t="shared" si="22"/>
        <v>65661834.642240003</v>
      </c>
      <c r="H1215" s="2">
        <f t="shared" si="23"/>
        <v>0.34000000357627869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95362309</v>
      </c>
      <c r="D1216" s="1">
        <f>BILANCA!E239</f>
        <v>99605583.189999998</v>
      </c>
      <c r="E1216" s="1">
        <v>0</v>
      </c>
      <c r="F1216" s="1">
        <v>0</v>
      </c>
      <c r="G1216" s="2">
        <f t="shared" si="22"/>
        <v>68635619.76354</v>
      </c>
      <c r="H1216" s="2">
        <f t="shared" si="23"/>
        <v>0.18999999761581421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58632134</v>
      </c>
      <c r="D1217" s="1">
        <f>BILANCA!E240</f>
        <v>57724115.159999996</v>
      </c>
      <c r="E1217" s="1">
        <v>0</v>
      </c>
      <c r="F1217" s="1">
        <v>0</v>
      </c>
      <c r="G1217" s="2">
        <f t="shared" si="22"/>
        <v>40734805.250880003</v>
      </c>
      <c r="H1217" s="2">
        <f t="shared" si="23"/>
        <v>0.15999999642372131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36730175</v>
      </c>
      <c r="D1218" s="1">
        <f>BILANCA!E241</f>
        <v>41881468.030000001</v>
      </c>
      <c r="E1218" s="1">
        <v>0</v>
      </c>
      <c r="F1218" s="1">
        <v>0</v>
      </c>
      <c r="G1218" s="2">
        <f t="shared" si="22"/>
        <v>28315881.099100001</v>
      </c>
      <c r="H1218" s="2">
        <f t="shared" si="23"/>
        <v>3.0000001192092896E-2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1333585</v>
      </c>
      <c r="D1219" s="1">
        <f>BILANCA!E242</f>
        <v>5107370.53</v>
      </c>
      <c r="E1219" s="1">
        <v>0</v>
      </c>
      <c r="F1219" s="1">
        <v>0</v>
      </c>
      <c r="G1219" s="2">
        <f t="shared" si="22"/>
        <v>2725404.95016</v>
      </c>
      <c r="H1219" s="2">
        <f t="shared" si="23"/>
        <v>0.46999999973922968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1333585</v>
      </c>
      <c r="D1221" s="1">
        <f>BILANCA!E244</f>
        <v>5107370.53</v>
      </c>
      <c r="E1221" s="1">
        <v>0</v>
      </c>
      <c r="F1221" s="1">
        <v>0</v>
      </c>
      <c r="G1221" s="2">
        <f t="shared" si="22"/>
        <v>2748501.6022800002</v>
      </c>
      <c r="H1221" s="2">
        <f t="shared" si="23"/>
        <v>0.46999999973922968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108690</v>
      </c>
      <c r="D1222" s="1">
        <f>BILANCA!E245</f>
        <v>1996850.3399999999</v>
      </c>
      <c r="E1222" s="1">
        <v>0</v>
      </c>
      <c r="F1222" s="1">
        <v>0</v>
      </c>
      <c r="G1222" s="2">
        <f t="shared" si="22"/>
        <v>980471.37251999998</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14503517</v>
      </c>
      <c r="D1223" s="1">
        <f>BILANCA!E246</f>
        <v>20114610</v>
      </c>
      <c r="E1223" s="1">
        <v>0</v>
      </c>
      <c r="F1223" s="1">
        <v>0</v>
      </c>
      <c r="G1223" s="2">
        <f t="shared" si="22"/>
        <v>13135856.879999999</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13174597</v>
      </c>
      <c r="D1224" s="1">
        <f>BILANCA!E247</f>
        <v>15006004.470000001</v>
      </c>
      <c r="E1224" s="1">
        <v>0</v>
      </c>
      <c r="F1224" s="1">
        <v>0</v>
      </c>
      <c r="G1224" s="2">
        <f t="shared" si="22"/>
        <v>10407972.031540001</v>
      </c>
      <c r="H1224" s="2">
        <f t="shared" si="23"/>
        <v>0.47000000067055225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1328920</v>
      </c>
      <c r="D1226" s="1">
        <f>BILANCA!E249</f>
        <v>5108605.53</v>
      </c>
      <c r="E1226" s="1">
        <v>0</v>
      </c>
      <c r="F1226" s="1">
        <v>0</v>
      </c>
      <c r="G1226" s="2">
        <f t="shared" si="22"/>
        <v>2805709.8475800003</v>
      </c>
      <c r="H1226" s="2">
        <f t="shared" si="23"/>
        <v>0.46999999973922968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14394827</v>
      </c>
      <c r="D1227" s="1">
        <f>BILANCA!E250</f>
        <v>18117759.66</v>
      </c>
      <c r="E1227" s="1">
        <v>0</v>
      </c>
      <c r="F1227" s="1">
        <v>0</v>
      </c>
      <c r="G1227" s="2">
        <f t="shared" si="22"/>
        <v>12353804.502080001</v>
      </c>
      <c r="H1227" s="2">
        <f t="shared" si="23"/>
        <v>0.33999999985098839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14394827</v>
      </c>
      <c r="D1229" s="1">
        <f>BILANCA!E252</f>
        <v>18117759.66</v>
      </c>
      <c r="E1229" s="1">
        <v>0</v>
      </c>
      <c r="F1229" s="1">
        <v>0</v>
      </c>
      <c r="G1229" s="2">
        <f t="shared" si="22"/>
        <v>12455065.19472</v>
      </c>
      <c r="H1229" s="2">
        <f t="shared" si="23"/>
        <v>0.33999999985098839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1896</v>
      </c>
      <c r="D1231" s="1">
        <f>BILANCA!E254</f>
        <v>0</v>
      </c>
      <c r="E1231" s="1">
        <v>0</v>
      </c>
      <c r="F1231" s="1">
        <v>0</v>
      </c>
      <c r="G1231" s="2">
        <f>B1231/1000*C1231+B1231/500*D1231</f>
        <v>470.20799999999997</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2082064</v>
      </c>
      <c r="D1232" s="1">
        <f>BILANCA!E255</f>
        <v>2358594.9900000002</v>
      </c>
      <c r="E1232" s="1">
        <v>0</v>
      </c>
      <c r="F1232" s="1">
        <v>0</v>
      </c>
      <c r="G1232" s="2">
        <f t="shared" si="22"/>
        <v>1693014.2410200001</v>
      </c>
      <c r="H1232" s="2">
        <f t="shared" si="23"/>
        <v>9.9999997764825821E-3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106549</v>
      </c>
      <c r="D1233" s="1">
        <f>BILANCA!E256</f>
        <v>65279.97</v>
      </c>
      <c r="E1233" s="1">
        <v>0</v>
      </c>
      <c r="F1233" s="1">
        <v>0</v>
      </c>
      <c r="G1233" s="2">
        <f t="shared" si="22"/>
        <v>59277.235000000001</v>
      </c>
      <c r="H1233" s="2">
        <f t="shared" si="23"/>
        <v>2.9999999998835847E-2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5360595</v>
      </c>
      <c r="D1236" s="1">
        <f>BILANCA!E259</f>
        <v>11175476.699999999</v>
      </c>
      <c r="E1236" s="1">
        <v>0</v>
      </c>
      <c r="F1236" s="1">
        <v>0</v>
      </c>
      <c r="G1236" s="2">
        <f t="shared" si="22"/>
        <v>7011021.7451999998</v>
      </c>
      <c r="H1236" s="2">
        <f t="shared" si="23"/>
        <v>0.30000000074505806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5360595</v>
      </c>
      <c r="D1237" s="1">
        <f>BILANCA!E260</f>
        <v>11175476.699999999</v>
      </c>
      <c r="E1237" s="1">
        <v>0</v>
      </c>
      <c r="F1237" s="1">
        <v>0</v>
      </c>
      <c r="G1237" s="2">
        <f t="shared" si="22"/>
        <v>7038733.2935999995</v>
      </c>
      <c r="H1237" s="2">
        <f t="shared" si="23"/>
        <v>0.30000000074505806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3346361</v>
      </c>
      <c r="D1240" s="1">
        <f>BILANCA!E264</f>
        <v>1954520.67</v>
      </c>
      <c r="E1240" s="1">
        <v>0</v>
      </c>
      <c r="F1240" s="1">
        <v>0</v>
      </c>
      <c r="G1240" s="2">
        <f t="shared" si="22"/>
        <v>1864638.4013799999</v>
      </c>
      <c r="H1240" s="2">
        <f t="shared" si="23"/>
        <v>0.33000000007450581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323073</v>
      </c>
      <c r="D1241" s="1">
        <f>BILANCA!E265</f>
        <v>2158776.54</v>
      </c>
      <c r="E1241" s="1">
        <v>0</v>
      </c>
      <c r="F1241" s="1">
        <v>0</v>
      </c>
      <c r="G1241" s="2">
        <f t="shared" si="22"/>
        <v>1197281.5286400001</v>
      </c>
      <c r="H1241" s="2">
        <f t="shared" si="23"/>
        <v>0.4599999999627471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106549</v>
      </c>
      <c r="D1243" s="1">
        <f>BILANCA!E267</f>
        <v>65279.97</v>
      </c>
      <c r="E1243" s="1">
        <v>0</v>
      </c>
      <c r="F1243" s="1">
        <v>0</v>
      </c>
      <c r="G1243" s="2">
        <f t="shared" si="24"/>
        <v>61648.324399999998</v>
      </c>
      <c r="H1243" s="2">
        <f t="shared" si="23"/>
        <v>2.9999999998835847E-2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162853</v>
      </c>
      <c r="D1244" s="1">
        <f>BILANCA!E268</f>
        <v>65279.97</v>
      </c>
      <c r="E1244" s="1">
        <v>0</v>
      </c>
      <c r="F1244" s="1">
        <v>0</v>
      </c>
      <c r="G1244" s="2">
        <f t="shared" si="24"/>
        <v>76580.777340000001</v>
      </c>
      <c r="H1244" s="2">
        <f t="shared" si="23"/>
        <v>2.9999999998835847E-2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263159</v>
      </c>
      <c r="D1247" s="1">
        <f>BILANCA!E271</f>
        <v>297708.75</v>
      </c>
      <c r="E1247" s="1">
        <v>0</v>
      </c>
      <c r="F1247" s="1">
        <v>0</v>
      </c>
      <c r="G1247" s="2">
        <f t="shared" si="24"/>
        <v>226664.196</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1189689</v>
      </c>
      <c r="D1263" s="1">
        <f>BILANCA!E287</f>
        <v>186316.92</v>
      </c>
      <c r="E1263" s="1">
        <v>0</v>
      </c>
      <c r="F1263" s="1">
        <v>0</v>
      </c>
      <c r="G1263" s="2">
        <f t="shared" si="24"/>
        <v>437450.39520000003</v>
      </c>
      <c r="H1263" s="2">
        <f t="shared" si="23"/>
        <v>7.9999999987194315E-2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11355304</v>
      </c>
      <c r="D1264" s="1">
        <f>BILANCA!E288</f>
        <v>11767786.18</v>
      </c>
      <c r="E1264" s="1">
        <v>0</v>
      </c>
      <c r="F1264" s="1">
        <v>0</v>
      </c>
      <c r="G1264" s="2">
        <f t="shared" si="24"/>
        <v>9804336.2571600005</v>
      </c>
      <c r="H1264" s="2">
        <f t="shared" si="23"/>
        <v>0.17999999970197678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145614</v>
      </c>
      <c r="D1266" s="1">
        <f>BILANCA!E290</f>
        <v>1705828.36</v>
      </c>
      <c r="E1266" s="1">
        <v>0</v>
      </c>
      <c r="F1266" s="1">
        <v>0</v>
      </c>
      <c r="G1266" s="2">
        <f t="shared" si="24"/>
        <v>1006707.61376</v>
      </c>
      <c r="H1266" s="2">
        <f t="shared" si="23"/>
        <v>0.36000000010244548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1351242</v>
      </c>
      <c r="D1270" s="1">
        <f>BILANCA!E294</f>
        <v>5130926.79</v>
      </c>
      <c r="E1270" s="1">
        <v>0</v>
      </c>
      <c r="F1270" s="1">
        <v>0</v>
      </c>
      <c r="G1270" s="2">
        <f t="shared" si="24"/>
        <v>3332958.4314599996</v>
      </c>
      <c r="H1270" s="2">
        <f t="shared" si="23"/>
        <v>0.2099999999627471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176813</v>
      </c>
      <c r="D1274" s="1">
        <f>BILANCA!E298</f>
        <v>179010.56</v>
      </c>
      <c r="E1274" s="1">
        <v>0</v>
      </c>
      <c r="F1274" s="1">
        <v>0</v>
      </c>
      <c r="G1274" s="2">
        <f t="shared" si="24"/>
        <v>155636.72891999999</v>
      </c>
      <c r="H1274" s="2">
        <f t="shared" si="23"/>
        <v>0.44000000000232831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16961</v>
      </c>
      <c r="D1275" s="1">
        <f>BILANCA!E299</f>
        <v>14640</v>
      </c>
      <c r="E1275" s="1">
        <v>0</v>
      </c>
      <c r="F1275" s="1">
        <v>0</v>
      </c>
      <c r="G1275" s="2">
        <f t="shared" si="24"/>
        <v>13502.371999999999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2322498</v>
      </c>
      <c r="D1278" s="1">
        <f>BILANCA!E302</f>
        <v>2322498.15</v>
      </c>
      <c r="E1278" s="1">
        <v>0</v>
      </c>
      <c r="F1278" s="1">
        <v>0</v>
      </c>
      <c r="G1278" s="2">
        <f t="shared" si="24"/>
        <v>2055410.8184999998</v>
      </c>
      <c r="H1278" s="2">
        <f t="shared" si="23"/>
        <v>0.14999999990686774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1351242</v>
      </c>
      <c r="D1285" s="1">
        <f>BILANCA!E309</f>
        <v>1130926.79</v>
      </c>
      <c r="E1285" s="1">
        <v>0</v>
      </c>
      <c r="F1285" s="1">
        <v>0</v>
      </c>
      <c r="G1285" s="2">
        <f t="shared" si="24"/>
        <v>1091154.86516</v>
      </c>
      <c r="H1285" s="2">
        <f t="shared" si="23"/>
        <v>0.2099999999627471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101889792</v>
      </c>
      <c r="D1408" s="1">
        <f>'RAS-funkcijski'!E114</f>
        <v>120829749.72</v>
      </c>
      <c r="E1408" s="1">
        <v>0</v>
      </c>
      <c r="F1408" s="1">
        <v>0</v>
      </c>
      <c r="G1408" s="2">
        <f t="shared" si="24"/>
        <v>37790422.058399998</v>
      </c>
      <c r="H1408" s="2">
        <f t="shared" si="27"/>
        <v>0.2800000011920929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101889792</v>
      </c>
      <c r="D1416" s="1">
        <f>'RAS-funkcijski'!E122</f>
        <v>120829749.72</v>
      </c>
      <c r="E1416" s="1">
        <v>0</v>
      </c>
      <c r="F1416" s="1">
        <v>0</v>
      </c>
      <c r="G1416" s="2">
        <f t="shared" si="24"/>
        <v>40538816.389919996</v>
      </c>
      <c r="H1416" s="2">
        <f t="shared" si="27"/>
        <v>0.2800000011920929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101889792</v>
      </c>
      <c r="D1418" s="1">
        <f>'RAS-funkcijski'!E124</f>
        <v>120829749.72</v>
      </c>
      <c r="E1418" s="1">
        <v>0</v>
      </c>
      <c r="F1418" s="1">
        <v>0</v>
      </c>
      <c r="G1418" s="2">
        <f t="shared" si="24"/>
        <v>41225914.972800002</v>
      </c>
      <c r="H1418" s="2">
        <f t="shared" si="27"/>
        <v>0.2800000011920929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101889792</v>
      </c>
      <c r="D1435" s="13">
        <f>'RAS-funkcijski'!E141</f>
        <v>120829749.72</v>
      </c>
      <c r="E1435" s="13">
        <v>0</v>
      </c>
      <c r="F1435" s="13">
        <v>0</v>
      </c>
      <c r="G1435" s="14">
        <f t="shared" si="24"/>
        <v>47066252.927280001</v>
      </c>
      <c r="H1435" s="14">
        <f t="shared" si="27"/>
        <v>0.2800000011920929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372002.77</v>
      </c>
      <c r="D1436" s="6">
        <f>'P-VRIO'!E5</f>
        <v>1200</v>
      </c>
      <c r="E1436" s="6">
        <v>0</v>
      </c>
      <c r="F1436" s="6">
        <v>0</v>
      </c>
      <c r="G1436" s="7">
        <f t="shared" si="24"/>
        <v>374.40276999999998</v>
      </c>
      <c r="H1436" s="7">
        <f t="shared" si="27"/>
        <v>0.22999999998137355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372002.77</v>
      </c>
      <c r="D1453" s="1">
        <f>'P-VRIO'!E22</f>
        <v>1200</v>
      </c>
      <c r="E1453" s="1">
        <v>0</v>
      </c>
      <c r="F1453" s="1">
        <v>0</v>
      </c>
      <c r="G1453" s="2">
        <f t="shared" si="24"/>
        <v>6739.2498599999999</v>
      </c>
      <c r="H1453" s="2">
        <f t="shared" si="27"/>
        <v>0.22999999998137355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372002.77</v>
      </c>
      <c r="D1454" s="1">
        <f>'P-VRIO'!E23</f>
        <v>0</v>
      </c>
      <c r="E1454" s="1">
        <v>0</v>
      </c>
      <c r="F1454" s="1">
        <v>0</v>
      </c>
      <c r="G1454" s="2">
        <f t="shared" si="24"/>
        <v>7068.0526300000001</v>
      </c>
      <c r="H1454" s="2">
        <f t="shared" si="27"/>
        <v>0.22999999998137355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372002.77</v>
      </c>
      <c r="D1456" s="1">
        <f>'P-VRIO'!E25</f>
        <v>0</v>
      </c>
      <c r="E1456" s="1">
        <v>0</v>
      </c>
      <c r="F1456" s="1">
        <v>0</v>
      </c>
      <c r="G1456" s="2">
        <f t="shared" si="24"/>
        <v>7812.0581700000012</v>
      </c>
      <c r="H1456" s="2">
        <f t="shared" si="27"/>
        <v>0.22999999998137355</v>
      </c>
      <c r="I1456" s="10">
        <f t="shared" si="30"/>
        <v>1796.7733789544893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1200</v>
      </c>
      <c r="E1461" s="1">
        <v>0</v>
      </c>
      <c r="F1461" s="1">
        <v>0</v>
      </c>
      <c r="G1461" s="2">
        <f t="shared" si="24"/>
        <v>62.4</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1200</v>
      </c>
      <c r="E1467" s="1">
        <v>0</v>
      </c>
      <c r="F1467" s="1">
        <v>0</v>
      </c>
      <c r="G1467" s="2">
        <f t="shared" si="24"/>
        <v>76.8</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14041848.5</v>
      </c>
      <c r="D1480" s="6"/>
      <c r="E1480" s="6">
        <v>0</v>
      </c>
      <c r="F1480" s="6">
        <v>0</v>
      </c>
      <c r="G1480" s="7">
        <f t="shared" ref="G1480:G1580" si="34">B1480/1000*C1480</f>
        <v>14041.8485</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137434126.28000003</v>
      </c>
      <c r="D1481" s="1">
        <v>0</v>
      </c>
      <c r="E1481" s="1">
        <v>0</v>
      </c>
      <c r="F1481" s="1">
        <v>0</v>
      </c>
      <c r="G1481" s="2">
        <f t="shared" si="34"/>
        <v>274868.25256000005</v>
      </c>
      <c r="H1481" s="2">
        <f t="shared" si="35"/>
        <v>0.28000003099441528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138353.15</v>
      </c>
      <c r="D1482" s="1">
        <v>0</v>
      </c>
      <c r="E1482" s="1">
        <v>0</v>
      </c>
      <c r="F1482" s="1">
        <v>0</v>
      </c>
      <c r="G1482" s="2">
        <f t="shared" si="34"/>
        <v>415.05944999999997</v>
      </c>
      <c r="H1482" s="2">
        <f t="shared" si="35"/>
        <v>0.14999999999417923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123049786.98</v>
      </c>
      <c r="D1483" s="1">
        <v>0</v>
      </c>
      <c r="E1483" s="1">
        <v>0</v>
      </c>
      <c r="F1483" s="1">
        <v>0</v>
      </c>
      <c r="G1483" s="2">
        <f t="shared" si="34"/>
        <v>492199.14792000002</v>
      </c>
      <c r="H1483" s="2">
        <f t="shared" si="35"/>
        <v>1.9999995827674866E-2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82611178.519999996</v>
      </c>
      <c r="D1484" s="1">
        <v>0</v>
      </c>
      <c r="E1484" s="1">
        <v>0</v>
      </c>
      <c r="F1484" s="1">
        <v>0</v>
      </c>
      <c r="G1484" s="2">
        <f t="shared" si="34"/>
        <v>413055.89259999996</v>
      </c>
      <c r="H1484" s="2">
        <f t="shared" si="35"/>
        <v>0.48000000417232513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27135523.170000002</v>
      </c>
      <c r="D1485" s="1">
        <v>0</v>
      </c>
      <c r="E1485" s="1">
        <v>0</v>
      </c>
      <c r="F1485" s="1">
        <v>0</v>
      </c>
      <c r="G1485" s="2">
        <f t="shared" si="34"/>
        <v>162813.13902</v>
      </c>
      <c r="H1485" s="2">
        <f t="shared" si="35"/>
        <v>0.17000000178813934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3882625.09</v>
      </c>
      <c r="D1486" s="1">
        <v>0</v>
      </c>
      <c r="E1486" s="1">
        <v>0</v>
      </c>
      <c r="F1486" s="1">
        <v>0</v>
      </c>
      <c r="G1486" s="2">
        <f t="shared" si="34"/>
        <v>27178.375629999999</v>
      </c>
      <c r="H1486" s="2">
        <f t="shared" si="35"/>
        <v>8.9999999850988388E-2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15135.28</v>
      </c>
      <c r="D1490" s="1">
        <v>0</v>
      </c>
      <c r="E1490" s="1">
        <v>0</v>
      </c>
      <c r="F1490" s="1">
        <v>0</v>
      </c>
      <c r="G1490" s="2">
        <f t="shared" si="34"/>
        <v>166.48808</v>
      </c>
      <c r="H1490" s="2">
        <f t="shared" si="35"/>
        <v>0.28000000000065484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9405324.9199999999</v>
      </c>
      <c r="D1491" s="1">
        <v>0</v>
      </c>
      <c r="E1491" s="1">
        <v>0</v>
      </c>
      <c r="F1491" s="1">
        <v>0</v>
      </c>
      <c r="G1491" s="2">
        <f t="shared" si="34"/>
        <v>112863.89904</v>
      </c>
      <c r="H1491" s="2">
        <f t="shared" si="35"/>
        <v>8.0000000074505806E-2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8245986.1500000004</v>
      </c>
      <c r="D1492" s="1">
        <v>0</v>
      </c>
      <c r="E1492" s="1">
        <v>0</v>
      </c>
      <c r="F1492" s="1">
        <v>0</v>
      </c>
      <c r="G1492" s="2">
        <f t="shared" si="34"/>
        <v>107197.81995</v>
      </c>
      <c r="H1492" s="2">
        <f t="shared" si="35"/>
        <v>0.15000000037252903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6000000</v>
      </c>
      <c r="D1493" s="1">
        <v>0</v>
      </c>
      <c r="E1493" s="1">
        <v>0</v>
      </c>
      <c r="F1493" s="1">
        <v>0</v>
      </c>
      <c r="G1493" s="2">
        <f t="shared" si="34"/>
        <v>84000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6000000</v>
      </c>
      <c r="D1497" s="1">
        <v>0</v>
      </c>
      <c r="E1497" s="1">
        <v>0</v>
      </c>
      <c r="F1497" s="1">
        <v>0</v>
      </c>
      <c r="G1497" s="2">
        <f t="shared" si="34"/>
        <v>107999.99999999999</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132685116.53000003</v>
      </c>
      <c r="D1499" s="1">
        <v>0</v>
      </c>
      <c r="E1499" s="1">
        <v>0</v>
      </c>
      <c r="F1499" s="1">
        <v>0</v>
      </c>
      <c r="G1499" s="2">
        <f t="shared" si="34"/>
        <v>2653702.3306000005</v>
      </c>
      <c r="H1499" s="2">
        <f t="shared" si="35"/>
        <v>0.46999996900558472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140947.79</v>
      </c>
      <c r="D1500" s="1">
        <v>0</v>
      </c>
      <c r="E1500" s="1">
        <v>0</v>
      </c>
      <c r="F1500" s="1">
        <v>0</v>
      </c>
      <c r="G1500" s="2">
        <f t="shared" si="34"/>
        <v>2959.9035900000003</v>
      </c>
      <c r="H1500" s="2">
        <f t="shared" si="35"/>
        <v>0.20999999999185093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123638082.42000002</v>
      </c>
      <c r="D1501" s="1">
        <v>0</v>
      </c>
      <c r="E1501" s="1">
        <v>0</v>
      </c>
      <c r="F1501" s="1">
        <v>0</v>
      </c>
      <c r="G1501" s="2">
        <f t="shared" si="34"/>
        <v>2720037.81324</v>
      </c>
      <c r="H1501" s="2">
        <f t="shared" si="35"/>
        <v>0.42000001668930054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81999340.870000005</v>
      </c>
      <c r="D1502" s="1">
        <v>0</v>
      </c>
      <c r="E1502" s="1">
        <v>0</v>
      </c>
      <c r="F1502" s="1">
        <v>0</v>
      </c>
      <c r="G1502" s="2">
        <f t="shared" si="34"/>
        <v>1885984.8400100002</v>
      </c>
      <c r="H1502" s="2">
        <f t="shared" si="35"/>
        <v>0.12999999523162842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28271250.890000001</v>
      </c>
      <c r="D1503" s="1">
        <v>0</v>
      </c>
      <c r="E1503" s="1">
        <v>0</v>
      </c>
      <c r="F1503" s="1">
        <v>0</v>
      </c>
      <c r="G1503" s="2">
        <f t="shared" si="34"/>
        <v>678510.02136000001</v>
      </c>
      <c r="H1503" s="2">
        <f t="shared" si="35"/>
        <v>0.10999999940395355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3881330.2</v>
      </c>
      <c r="D1504" s="1">
        <v>0</v>
      </c>
      <c r="E1504" s="1">
        <v>0</v>
      </c>
      <c r="F1504" s="1">
        <v>0</v>
      </c>
      <c r="G1504" s="2">
        <f t="shared" si="34"/>
        <v>97033.255000000005</v>
      </c>
      <c r="H1504" s="2">
        <f t="shared" si="35"/>
        <v>0.20000000018626451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15135.28</v>
      </c>
      <c r="D1508" s="1">
        <v>0</v>
      </c>
      <c r="E1508" s="1">
        <v>0</v>
      </c>
      <c r="F1508" s="1">
        <v>0</v>
      </c>
      <c r="G1508" s="2">
        <f t="shared" si="34"/>
        <v>438.92312000000004</v>
      </c>
      <c r="H1508" s="2">
        <f t="shared" si="35"/>
        <v>0.28000000000065484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9471025.1799999997</v>
      </c>
      <c r="D1509" s="1">
        <v>0</v>
      </c>
      <c r="E1509" s="1">
        <v>0</v>
      </c>
      <c r="F1509" s="1">
        <v>0</v>
      </c>
      <c r="G1509" s="2">
        <f t="shared" si="34"/>
        <v>284130.75539999997</v>
      </c>
      <c r="H1509" s="2">
        <f t="shared" si="35"/>
        <v>0.17999999970197678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6685771.5700000003</v>
      </c>
      <c r="D1510" s="1">
        <v>0</v>
      </c>
      <c r="E1510" s="1">
        <v>0</v>
      </c>
      <c r="F1510" s="1">
        <v>0</v>
      </c>
      <c r="G1510" s="2">
        <f t="shared" si="34"/>
        <v>207258.91867000001</v>
      </c>
      <c r="H1510" s="2">
        <f t="shared" si="35"/>
        <v>0.42999999970197678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2220314.75</v>
      </c>
      <c r="D1511" s="1">
        <v>0</v>
      </c>
      <c r="E1511" s="1">
        <v>0</v>
      </c>
      <c r="F1511" s="1">
        <v>0</v>
      </c>
      <c r="G1511" s="2">
        <f t="shared" si="34"/>
        <v>71050.072</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2220314.75</v>
      </c>
      <c r="D1515" s="1">
        <v>0</v>
      </c>
      <c r="E1515" s="1">
        <v>0</v>
      </c>
      <c r="F1515" s="1">
        <v>0</v>
      </c>
      <c r="G1515" s="2">
        <f t="shared" si="34"/>
        <v>79931.330999999991</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18790858.25</v>
      </c>
      <c r="D1517" s="1">
        <v>0</v>
      </c>
      <c r="E1517" s="1">
        <v>0</v>
      </c>
      <c r="F1517" s="1">
        <v>0</v>
      </c>
      <c r="G1517" s="2">
        <f t="shared" si="34"/>
        <v>714052.61349999998</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186316.92</v>
      </c>
      <c r="D1518" s="1">
        <v>0</v>
      </c>
      <c r="E1518" s="1">
        <v>0</v>
      </c>
      <c r="F1518" s="1">
        <v>0</v>
      </c>
      <c r="G1518" s="2">
        <f t="shared" si="34"/>
        <v>7266.3598800000009</v>
      </c>
      <c r="H1518" s="2">
        <f t="shared" si="35"/>
        <v>7.9999999987194315E-2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186316.92</v>
      </c>
      <c r="D1524" s="1">
        <v>0</v>
      </c>
      <c r="E1524" s="1">
        <v>0</v>
      </c>
      <c r="F1524" s="1">
        <v>0</v>
      </c>
      <c r="G1524" s="2">
        <f t="shared" si="34"/>
        <v>8384.2613999999994</v>
      </c>
      <c r="H1524" s="2">
        <f t="shared" si="35"/>
        <v>7.9999999987194315E-2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186316.92</v>
      </c>
      <c r="D1530" s="1">
        <v>0</v>
      </c>
      <c r="E1530" s="1">
        <v>0</v>
      </c>
      <c r="F1530" s="1">
        <v>0</v>
      </c>
      <c r="G1530" s="2">
        <f t="shared" si="34"/>
        <v>9502.1629200000007</v>
      </c>
      <c r="H1530" s="2">
        <f t="shared" si="35"/>
        <v>7.9999999987194315E-2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186316.92</v>
      </c>
      <c r="D1531" s="1">
        <v>0</v>
      </c>
      <c r="E1531" s="1">
        <v>0</v>
      </c>
      <c r="F1531" s="1">
        <v>0</v>
      </c>
      <c r="G1531" s="2">
        <f t="shared" si="34"/>
        <v>9688.47984</v>
      </c>
      <c r="H1531" s="2">
        <f t="shared" si="35"/>
        <v>7.9999999987194315E-2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18604541.329999998</v>
      </c>
      <c r="D1576" s="1">
        <v>0</v>
      </c>
      <c r="E1576" s="1">
        <v>0</v>
      </c>
      <c r="F1576" s="1">
        <v>0</v>
      </c>
      <c r="G1576" s="2">
        <f t="shared" si="34"/>
        <v>1804640.5090099999</v>
      </c>
      <c r="H1576" s="2">
        <f t="shared" si="35"/>
        <v>0.32999999821186066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158261.59</v>
      </c>
      <c r="D1577" s="1">
        <v>0</v>
      </c>
      <c r="E1577" s="1">
        <v>0</v>
      </c>
      <c r="F1577" s="1">
        <v>0</v>
      </c>
      <c r="G1577" s="2">
        <f t="shared" si="34"/>
        <v>15509.63582</v>
      </c>
      <c r="H1577" s="2">
        <f t="shared" si="35"/>
        <v>0.41000000000349246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11609524.59</v>
      </c>
      <c r="D1578" s="1">
        <v>0</v>
      </c>
      <c r="E1578" s="1">
        <v>0</v>
      </c>
      <c r="F1578" s="1">
        <v>0</v>
      </c>
      <c r="G1578" s="2">
        <f t="shared" si="34"/>
        <v>1149342.93441</v>
      </c>
      <c r="H1578" s="2">
        <f t="shared" si="35"/>
        <v>0.41000000014901161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1705828.36</v>
      </c>
      <c r="D1579" s="1">
        <v>0</v>
      </c>
      <c r="E1579" s="1">
        <v>0</v>
      </c>
      <c r="F1579" s="1">
        <v>0</v>
      </c>
      <c r="G1579" s="2">
        <f t="shared" si="34"/>
        <v>170582.83600000001</v>
      </c>
      <c r="H1579" s="2">
        <f t="shared" si="35"/>
        <v>0.36000000010244548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5130926.79</v>
      </c>
      <c r="D1580" s="13">
        <v>0</v>
      </c>
      <c r="E1580" s="13">
        <v>0</v>
      </c>
      <c r="F1580" s="13">
        <v>0</v>
      </c>
      <c r="G1580" s="14">
        <f t="shared" si="34"/>
        <v>518223.60579000006</v>
      </c>
      <c r="H1580" s="14">
        <f t="shared" si="35"/>
        <v>0.2099999999627471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2022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105792727</v>
      </c>
      <c r="I16" s="172">
        <f>'PR-RAS'!E6</f>
        <v>118937416.94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98803580</v>
      </c>
      <c r="I17" s="172">
        <f>'PR-RAS'!E151</f>
        <v>112221911.82000001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108690</v>
      </c>
      <c r="I18" s="172">
        <f>'PR-RAS'!E645</f>
        <v>1996850.3399999968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95985012</v>
      </c>
      <c r="I20" s="175">
        <f>BILANCA!E7</f>
        <v>100267467.31000003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14380968</v>
      </c>
      <c r="I21" s="177">
        <f>BILANCA!E68</f>
        <v>17442328.900000002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14041849</v>
      </c>
      <c r="I22" s="177">
        <f>BILANCA!E176</f>
        <v>18790858.25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96324131</v>
      </c>
      <c r="I23" s="179">
        <f>BILANCA!E237</f>
        <v>98918937.959999993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101889792</v>
      </c>
      <c r="I27" s="177">
        <f>'RAS-funkcijski'!E114</f>
        <v>120829749.72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101889792</v>
      </c>
      <c r="I28" s="181">
        <f>'RAS-funkcijski'!E141</f>
        <v>120829749.72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372002.77</v>
      </c>
      <c r="I29" s="175">
        <f>'P-VRIO'!E5</f>
        <v>1200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372002.77</v>
      </c>
      <c r="I30" s="177">
        <f>'P-VRIO'!E22</f>
        <v>1200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14041848.5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18790858.25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186316.92</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18604541.329999998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6" zoomScaleNormal="100" workbookViewId="0">
      <selection activeCell="D726" sqref="D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105792727</v>
      </c>
      <c r="E6" s="53">
        <f>E7+E44+E50+E82+E106+E124+E133+E139</f>
        <v>118937416.94</v>
      </c>
      <c r="F6" s="54">
        <f t="shared" ref="F6:F131" si="0">IF(D6&lt;&gt;0,IF(E6/D6&gt;=100,"&gt;&gt;100",E6/D6*100),"-")</f>
        <v>112.42494669789539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7312138</v>
      </c>
      <c r="E50" s="53">
        <f>E51+E54+E59+E62+E65+E68+E71+E74+E77</f>
        <v>13588241.49</v>
      </c>
      <c r="F50" s="54">
        <f t="shared" si="0"/>
        <v>185.83130528991657</v>
      </c>
    </row>
    <row r="51" spans="1:6" ht="12.75" customHeight="1" x14ac:dyDescent="0.2">
      <c r="A51" s="55">
        <v>631</v>
      </c>
      <c r="B51" s="88" t="s">
        <v>145</v>
      </c>
      <c r="C51" s="52" t="s">
        <v>146</v>
      </c>
      <c r="D51" s="53">
        <f t="shared" ref="D51:E51" si="10">D52+D53</f>
        <v>0</v>
      </c>
      <c r="E51" s="53">
        <f t="shared" si="10"/>
        <v>11268.23</v>
      </c>
      <c r="F51" s="54" t="str">
        <f t="shared" si="0"/>
        <v>-</v>
      </c>
    </row>
    <row r="52" spans="1:6" ht="12.75" customHeight="1" x14ac:dyDescent="0.2">
      <c r="A52" s="55">
        <v>6311</v>
      </c>
      <c r="B52" s="88" t="s">
        <v>147</v>
      </c>
      <c r="C52" s="52" t="s">
        <v>148</v>
      </c>
      <c r="D52" s="244"/>
      <c r="E52" s="244">
        <v>11268.23</v>
      </c>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5910118</v>
      </c>
      <c r="E54" s="53">
        <f t="shared" si="11"/>
        <v>6647406.04</v>
      </c>
      <c r="F54" s="54">
        <f t="shared" si="0"/>
        <v>112.47501386605141</v>
      </c>
    </row>
    <row r="55" spans="1:6" ht="12.75" customHeight="1" x14ac:dyDescent="0.2">
      <c r="A55" s="55">
        <v>6321</v>
      </c>
      <c r="B55" s="88" t="s">
        <v>153</v>
      </c>
      <c r="C55" s="52" t="s">
        <v>154</v>
      </c>
      <c r="D55" s="244">
        <v>506836</v>
      </c>
      <c r="E55" s="244">
        <v>15055.67</v>
      </c>
      <c r="F55" s="54">
        <f t="shared" si="0"/>
        <v>2.9705210363904695</v>
      </c>
    </row>
    <row r="56" spans="1:6" ht="12.75" customHeight="1" x14ac:dyDescent="0.2">
      <c r="A56" s="55">
        <v>6322</v>
      </c>
      <c r="B56" s="88" t="s">
        <v>155</v>
      </c>
      <c r="C56" s="52" t="s">
        <v>156</v>
      </c>
      <c r="D56" s="244">
        <v>86464</v>
      </c>
      <c r="E56" s="244"/>
      <c r="F56" s="54">
        <f t="shared" si="0"/>
        <v>0</v>
      </c>
    </row>
    <row r="57" spans="1:6" ht="12.75" customHeight="1" x14ac:dyDescent="0.2">
      <c r="A57" s="55">
        <v>6323</v>
      </c>
      <c r="B57" s="88" t="s">
        <v>157</v>
      </c>
      <c r="C57" s="52" t="s">
        <v>158</v>
      </c>
      <c r="D57" s="244">
        <v>3814635</v>
      </c>
      <c r="E57" s="244">
        <v>5463921.4800000004</v>
      </c>
      <c r="F57" s="54">
        <f t="shared" si="0"/>
        <v>143.23576121961867</v>
      </c>
    </row>
    <row r="58" spans="1:6" ht="12.75" customHeight="1" x14ac:dyDescent="0.2">
      <c r="A58" s="55">
        <v>6324</v>
      </c>
      <c r="B58" s="88" t="s">
        <v>159</v>
      </c>
      <c r="C58" s="52" t="s">
        <v>160</v>
      </c>
      <c r="D58" s="244">
        <v>1502183</v>
      </c>
      <c r="E58" s="244">
        <v>1168428.8899999999</v>
      </c>
      <c r="F58" s="54">
        <f t="shared" si="0"/>
        <v>77.78206050794077</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16160</v>
      </c>
      <c r="E62" s="53">
        <f t="shared" si="13"/>
        <v>27699.84</v>
      </c>
      <c r="F62" s="54">
        <f t="shared" si="0"/>
        <v>171.409900990099</v>
      </c>
    </row>
    <row r="63" spans="1:6" ht="12.75" customHeight="1" x14ac:dyDescent="0.2">
      <c r="A63" s="55">
        <v>6341</v>
      </c>
      <c r="B63" s="87" t="s">
        <v>169</v>
      </c>
      <c r="C63" s="52" t="s">
        <v>170</v>
      </c>
      <c r="D63" s="244">
        <v>16160</v>
      </c>
      <c r="E63" s="244">
        <v>27699.84</v>
      </c>
      <c r="F63" s="54">
        <f t="shared" si="0"/>
        <v>171.409900990099</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145121.97</v>
      </c>
      <c r="F68" s="54" t="str">
        <f t="shared" si="0"/>
        <v>-</v>
      </c>
    </row>
    <row r="69" spans="1:6" ht="12.75" customHeight="1" x14ac:dyDescent="0.2">
      <c r="A69" s="55" t="s">
        <v>181</v>
      </c>
      <c r="B69" s="87" t="s">
        <v>182</v>
      </c>
      <c r="C69" s="52" t="s">
        <v>181</v>
      </c>
      <c r="D69" s="244"/>
      <c r="E69" s="244">
        <v>145121.97</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156998</v>
      </c>
      <c r="E74" s="53">
        <f t="shared" si="17"/>
        <v>432051.52</v>
      </c>
      <c r="F74" s="54">
        <f t="shared" si="0"/>
        <v>275.19555663129466</v>
      </c>
    </row>
    <row r="75" spans="1:6" ht="12.75" customHeight="1" x14ac:dyDescent="0.2">
      <c r="A75" s="55" t="s">
        <v>193</v>
      </c>
      <c r="B75" s="87" t="s">
        <v>194</v>
      </c>
      <c r="C75" s="52" t="s">
        <v>193</v>
      </c>
      <c r="D75" s="244">
        <v>156998</v>
      </c>
      <c r="E75" s="244">
        <v>432051.52</v>
      </c>
      <c r="F75" s="54">
        <f t="shared" si="0"/>
        <v>275.19555663129466</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1228862</v>
      </c>
      <c r="E77" s="53">
        <f t="shared" si="18"/>
        <v>6324693.8900000006</v>
      </c>
      <c r="F77" s="54">
        <f t="shared" si="0"/>
        <v>514.67893791166136</v>
      </c>
    </row>
    <row r="78" spans="1:6" ht="12.75" customHeight="1" x14ac:dyDescent="0.2">
      <c r="A78" s="55">
        <v>6391</v>
      </c>
      <c r="B78" s="87" t="s">
        <v>199</v>
      </c>
      <c r="C78" s="52" t="s">
        <v>200</v>
      </c>
      <c r="D78" s="244">
        <v>112112</v>
      </c>
      <c r="E78" s="244">
        <v>2520572.2200000002</v>
      </c>
      <c r="F78" s="54">
        <f t="shared" si="0"/>
        <v>2248.2626480662198</v>
      </c>
    </row>
    <row r="79" spans="1:6" ht="12.75" customHeight="1" x14ac:dyDescent="0.2">
      <c r="A79" s="55">
        <v>6392</v>
      </c>
      <c r="B79" s="87" t="s">
        <v>201</v>
      </c>
      <c r="C79" s="52" t="s">
        <v>202</v>
      </c>
      <c r="D79" s="244"/>
      <c r="E79" s="244">
        <v>110000</v>
      </c>
      <c r="F79" s="54" t="str">
        <f t="shared" si="0"/>
        <v>-</v>
      </c>
    </row>
    <row r="80" spans="1:6" ht="24" x14ac:dyDescent="0.2">
      <c r="A80" s="55">
        <v>6393</v>
      </c>
      <c r="B80" s="87" t="s">
        <v>203</v>
      </c>
      <c r="C80" s="52" t="s">
        <v>204</v>
      </c>
      <c r="D80" s="244">
        <v>1106632</v>
      </c>
      <c r="E80" s="244">
        <v>1296465.6399999999</v>
      </c>
      <c r="F80" s="54">
        <f t="shared" si="0"/>
        <v>117.15417952851534</v>
      </c>
    </row>
    <row r="81" spans="1:6" ht="24" x14ac:dyDescent="0.2">
      <c r="A81" s="55">
        <v>6394</v>
      </c>
      <c r="B81" s="87" t="s">
        <v>205</v>
      </c>
      <c r="C81" s="52" t="s">
        <v>206</v>
      </c>
      <c r="D81" s="244">
        <v>10118</v>
      </c>
      <c r="E81" s="244">
        <v>2397656.0299999998</v>
      </c>
      <c r="F81" s="54" t="str">
        <f t="shared" si="0"/>
        <v>&gt;&gt;100</v>
      </c>
    </row>
    <row r="82" spans="1:6" ht="12.75" customHeight="1" x14ac:dyDescent="0.2">
      <c r="A82" s="55">
        <v>64</v>
      </c>
      <c r="B82" s="87" t="s">
        <v>207</v>
      </c>
      <c r="C82" s="52" t="s">
        <v>208</v>
      </c>
      <c r="D82" s="53">
        <f t="shared" ref="D82:E82" si="19">D83+D91+D98</f>
        <v>18653</v>
      </c>
      <c r="E82" s="53">
        <f t="shared" si="19"/>
        <v>31821.679999999997</v>
      </c>
      <c r="F82" s="54">
        <f t="shared" si="0"/>
        <v>170.59818795904141</v>
      </c>
    </row>
    <row r="83" spans="1:6" ht="12.75" customHeight="1" x14ac:dyDescent="0.2">
      <c r="A83" s="55">
        <v>641</v>
      </c>
      <c r="B83" s="87" t="s">
        <v>209</v>
      </c>
      <c r="C83" s="52" t="s">
        <v>210</v>
      </c>
      <c r="D83" s="53">
        <f t="shared" ref="D83:E83" si="20">SUM(D84:D90)</f>
        <v>18653</v>
      </c>
      <c r="E83" s="53">
        <f t="shared" si="20"/>
        <v>31821.679999999997</v>
      </c>
      <c r="F83" s="54">
        <f t="shared" si="0"/>
        <v>170.59818795904141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150</v>
      </c>
      <c r="E85" s="244">
        <v>81.510000000000005</v>
      </c>
      <c r="F85" s="54">
        <f t="shared" si="0"/>
        <v>54.339999999999996</v>
      </c>
    </row>
    <row r="86" spans="1:6" ht="12.75" customHeight="1" x14ac:dyDescent="0.2">
      <c r="A86" s="55">
        <v>6414</v>
      </c>
      <c r="B86" s="87" t="s">
        <v>215</v>
      </c>
      <c r="C86" s="52" t="s">
        <v>216</v>
      </c>
      <c r="D86" s="244">
        <v>1505</v>
      </c>
      <c r="E86" s="244"/>
      <c r="F86" s="54">
        <f t="shared" si="0"/>
        <v>0</v>
      </c>
    </row>
    <row r="87" spans="1:6" ht="12.75" customHeight="1" x14ac:dyDescent="0.2">
      <c r="A87" s="55">
        <v>6415</v>
      </c>
      <c r="B87" s="87" t="s">
        <v>217</v>
      </c>
      <c r="C87" s="52" t="s">
        <v>218</v>
      </c>
      <c r="D87" s="244">
        <v>16998</v>
      </c>
      <c r="E87" s="244">
        <v>31740.17</v>
      </c>
      <c r="F87" s="54">
        <f t="shared" si="0"/>
        <v>186.72885045299446</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10762526</v>
      </c>
      <c r="E106" s="53">
        <f t="shared" si="23"/>
        <v>11847618.58</v>
      </c>
      <c r="F106" s="54">
        <f t="shared" si="0"/>
        <v>110.08213666568611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10762526</v>
      </c>
      <c r="E112" s="53">
        <f t="shared" si="25"/>
        <v>11847618.58</v>
      </c>
      <c r="F112" s="54">
        <f t="shared" si="0"/>
        <v>110.08213666568611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10762526</v>
      </c>
      <c r="E117" s="244">
        <v>11847618.58</v>
      </c>
      <c r="F117" s="54">
        <f t="shared" si="0"/>
        <v>110.08213666568611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19448472</v>
      </c>
      <c r="E124" s="53">
        <f t="shared" si="27"/>
        <v>21217202.920000002</v>
      </c>
      <c r="F124" s="54">
        <f t="shared" si="0"/>
        <v>109.09444669997725</v>
      </c>
    </row>
    <row r="125" spans="1:6" ht="12.75" customHeight="1" x14ac:dyDescent="0.2">
      <c r="A125" s="55">
        <v>661</v>
      </c>
      <c r="B125" s="88" t="s">
        <v>293</v>
      </c>
      <c r="C125" s="52" t="s">
        <v>294</v>
      </c>
      <c r="D125" s="53">
        <f t="shared" ref="D125:E125" si="28">SUM(D126:D127)</f>
        <v>19243795</v>
      </c>
      <c r="E125" s="53">
        <f t="shared" si="28"/>
        <v>20901213.190000001</v>
      </c>
      <c r="F125" s="54">
        <f t="shared" si="0"/>
        <v>108.61274083412343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19243795</v>
      </c>
      <c r="E127" s="244">
        <v>20901213.190000001</v>
      </c>
      <c r="F127" s="54">
        <f t="shared" si="0"/>
        <v>108.61274083412343</v>
      </c>
    </row>
    <row r="128" spans="1:6" ht="24" x14ac:dyDescent="0.2">
      <c r="A128" s="55">
        <v>663</v>
      </c>
      <c r="B128" s="233" t="s">
        <v>299</v>
      </c>
      <c r="C128" s="52" t="s">
        <v>300</v>
      </c>
      <c r="D128" s="53">
        <f t="shared" ref="D128:E128" si="29">SUM(D129:D132)</f>
        <v>204677</v>
      </c>
      <c r="E128" s="53">
        <f t="shared" si="29"/>
        <v>315989.73</v>
      </c>
      <c r="F128" s="54">
        <f t="shared" si="0"/>
        <v>154.38458156021437</v>
      </c>
    </row>
    <row r="129" spans="1:6" ht="12.75" customHeight="1" x14ac:dyDescent="0.2">
      <c r="A129" s="55">
        <v>6631</v>
      </c>
      <c r="B129" s="88" t="s">
        <v>301</v>
      </c>
      <c r="C129" s="52" t="s">
        <v>302</v>
      </c>
      <c r="D129" s="244">
        <v>53985</v>
      </c>
      <c r="E129" s="244">
        <v>207017.79</v>
      </c>
      <c r="F129" s="54">
        <f t="shared" si="0"/>
        <v>383.47279799944431</v>
      </c>
    </row>
    <row r="130" spans="1:6" ht="12.75" customHeight="1" x14ac:dyDescent="0.2">
      <c r="A130" s="55">
        <v>6632</v>
      </c>
      <c r="B130" s="234" t="s">
        <v>303</v>
      </c>
      <c r="C130" s="52" t="s">
        <v>304</v>
      </c>
      <c r="D130" s="244">
        <v>150692</v>
      </c>
      <c r="E130" s="244">
        <v>108971.94</v>
      </c>
      <c r="F130" s="54">
        <f t="shared" si="0"/>
        <v>72.314349799591213</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68240306</v>
      </c>
      <c r="E133" s="53">
        <f t="shared" si="30"/>
        <v>72250826.739999995</v>
      </c>
      <c r="F133" s="54">
        <f t="shared" ref="F133:F223" si="31">IF(D133&lt;&gt;0,IF(E133/D133&gt;=100,"&gt;&gt;100",E133/D133*100),"-")</f>
        <v>105.87705562164389</v>
      </c>
    </row>
    <row r="134" spans="1:6" ht="24" x14ac:dyDescent="0.2">
      <c r="A134" s="55">
        <v>671</v>
      </c>
      <c r="B134" s="234" t="s">
        <v>311</v>
      </c>
      <c r="C134" s="52" t="s">
        <v>312</v>
      </c>
      <c r="D134" s="53">
        <f t="shared" ref="D134:E134" si="32">SUM(D135:D137)</f>
        <v>68240306</v>
      </c>
      <c r="E134" s="53">
        <f t="shared" si="32"/>
        <v>72250826.739999995</v>
      </c>
      <c r="F134" s="54">
        <f t="shared" si="31"/>
        <v>105.87705562164389</v>
      </c>
    </row>
    <row r="135" spans="1:6" ht="12.75" customHeight="1" x14ac:dyDescent="0.2">
      <c r="A135" s="55">
        <v>6711</v>
      </c>
      <c r="B135" s="87" t="s">
        <v>313</v>
      </c>
      <c r="C135" s="52" t="s">
        <v>314</v>
      </c>
      <c r="D135" s="244">
        <v>68240306</v>
      </c>
      <c r="E135" s="244">
        <v>71150826.739999995</v>
      </c>
      <c r="F135" s="54">
        <f t="shared" si="31"/>
        <v>104.26510505389585</v>
      </c>
    </row>
    <row r="136" spans="1:6" ht="24" x14ac:dyDescent="0.2">
      <c r="A136" s="55">
        <v>6712</v>
      </c>
      <c r="B136" s="234" t="s">
        <v>315</v>
      </c>
      <c r="C136" s="52" t="s">
        <v>316</v>
      </c>
      <c r="D136" s="244"/>
      <c r="E136" s="244">
        <v>1100000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10632</v>
      </c>
      <c r="E139" s="53">
        <f t="shared" si="33"/>
        <v>1705.53</v>
      </c>
      <c r="F139" s="54">
        <f t="shared" si="31"/>
        <v>16.041478555304739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10632</v>
      </c>
      <c r="E150" s="244">
        <v>1705.53</v>
      </c>
      <c r="F150" s="54">
        <f t="shared" si="31"/>
        <v>16.041478555304739</v>
      </c>
    </row>
    <row r="151" spans="1:6" ht="12.75" customHeight="1" x14ac:dyDescent="0.2">
      <c r="A151" s="55">
        <v>3</v>
      </c>
      <c r="B151" s="87" t="s">
        <v>345</v>
      </c>
      <c r="C151" s="52" t="s">
        <v>53</v>
      </c>
      <c r="D151" s="53">
        <f t="shared" ref="D151:E151" si="35">D152+D163+D196+D215+D224+D252+D263</f>
        <v>98803580</v>
      </c>
      <c r="E151" s="53">
        <f t="shared" si="35"/>
        <v>112221911.82000001</v>
      </c>
      <c r="F151" s="54">
        <f t="shared" si="31"/>
        <v>113.58081541174924</v>
      </c>
    </row>
    <row r="152" spans="1:6" ht="12.75" customHeight="1" x14ac:dyDescent="0.2">
      <c r="A152" s="55">
        <v>31</v>
      </c>
      <c r="B152" s="87" t="s">
        <v>346</v>
      </c>
      <c r="C152" s="52" t="s">
        <v>347</v>
      </c>
      <c r="D152" s="53">
        <f t="shared" ref="D152:E152" si="36">D153+D158+D159</f>
        <v>75653445</v>
      </c>
      <c r="E152" s="53">
        <f t="shared" si="36"/>
        <v>81801242.74000001</v>
      </c>
      <c r="F152" s="54">
        <f t="shared" si="31"/>
        <v>108.12626277626882</v>
      </c>
    </row>
    <row r="153" spans="1:6" ht="12.75" customHeight="1" x14ac:dyDescent="0.2">
      <c r="A153" s="55">
        <v>311</v>
      </c>
      <c r="B153" s="87" t="s">
        <v>348</v>
      </c>
      <c r="C153" s="52" t="s">
        <v>349</v>
      </c>
      <c r="D153" s="53">
        <f t="shared" ref="D153:E153" si="37">SUM(D154:D157)</f>
        <v>62972202</v>
      </c>
      <c r="E153" s="53">
        <f t="shared" si="37"/>
        <v>68680274.140000001</v>
      </c>
      <c r="F153" s="54">
        <f t="shared" si="31"/>
        <v>109.06443154076145</v>
      </c>
    </row>
    <row r="154" spans="1:6" ht="12.75" customHeight="1" x14ac:dyDescent="0.2">
      <c r="A154" s="55">
        <v>3111</v>
      </c>
      <c r="B154" s="87" t="s">
        <v>350</v>
      </c>
      <c r="C154" s="52" t="s">
        <v>351</v>
      </c>
      <c r="D154" s="244">
        <v>62686386</v>
      </c>
      <c r="E154" s="244">
        <v>68594651.900000006</v>
      </c>
      <c r="F154" s="54">
        <f t="shared" si="31"/>
        <v>109.42511807906745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285816</v>
      </c>
      <c r="E157" s="244">
        <v>85622.24</v>
      </c>
      <c r="F157" s="54">
        <f t="shared" si="31"/>
        <v>29.957119265541472</v>
      </c>
    </row>
    <row r="158" spans="1:6" ht="12.75" customHeight="1" x14ac:dyDescent="0.2">
      <c r="A158" s="55">
        <v>312</v>
      </c>
      <c r="B158" s="87" t="s">
        <v>358</v>
      </c>
      <c r="C158" s="52" t="s">
        <v>359</v>
      </c>
      <c r="D158" s="244">
        <v>2498645</v>
      </c>
      <c r="E158" s="244">
        <v>2000483.54</v>
      </c>
      <c r="F158" s="54">
        <f t="shared" si="31"/>
        <v>80.062735602696662</v>
      </c>
    </row>
    <row r="159" spans="1:6" ht="12.75" customHeight="1" x14ac:dyDescent="0.2">
      <c r="A159" s="55">
        <v>313</v>
      </c>
      <c r="B159" s="87" t="s">
        <v>360</v>
      </c>
      <c r="C159" s="52" t="s">
        <v>361</v>
      </c>
      <c r="D159" s="53">
        <f t="shared" ref="D159:E159" si="38">SUM(D160:D162)</f>
        <v>10182598</v>
      </c>
      <c r="E159" s="53">
        <f t="shared" si="38"/>
        <v>11120485.060000001</v>
      </c>
      <c r="F159" s="54">
        <f t="shared" si="31"/>
        <v>109.21068532804694</v>
      </c>
    </row>
    <row r="160" spans="1:6" ht="12.75" customHeight="1" x14ac:dyDescent="0.2">
      <c r="A160" s="55">
        <v>3131</v>
      </c>
      <c r="B160" s="87" t="s">
        <v>139</v>
      </c>
      <c r="C160" s="52" t="s">
        <v>362</v>
      </c>
      <c r="D160" s="244"/>
      <c r="E160" s="244">
        <v>71391.600000000006</v>
      </c>
      <c r="F160" s="54" t="str">
        <f t="shared" si="31"/>
        <v>-</v>
      </c>
    </row>
    <row r="161" spans="1:6" ht="12.75" customHeight="1" x14ac:dyDescent="0.2">
      <c r="A161" s="55">
        <v>3132</v>
      </c>
      <c r="B161" s="87" t="s">
        <v>363</v>
      </c>
      <c r="C161" s="52" t="s">
        <v>364</v>
      </c>
      <c r="D161" s="244">
        <v>10182598</v>
      </c>
      <c r="E161" s="244">
        <v>11022656.4</v>
      </c>
      <c r="F161" s="54">
        <f t="shared" si="31"/>
        <v>108.2499417142855</v>
      </c>
    </row>
    <row r="162" spans="1:6" ht="12.75" customHeight="1" x14ac:dyDescent="0.2">
      <c r="A162" s="55">
        <v>3133</v>
      </c>
      <c r="B162" s="87" t="s">
        <v>365</v>
      </c>
      <c r="C162" s="52" t="s">
        <v>366</v>
      </c>
      <c r="D162" s="244"/>
      <c r="E162" s="244">
        <v>26437.06</v>
      </c>
      <c r="F162" s="54" t="str">
        <f t="shared" si="31"/>
        <v>-</v>
      </c>
    </row>
    <row r="163" spans="1:6" ht="12.75" customHeight="1" x14ac:dyDescent="0.2">
      <c r="A163" s="55">
        <v>32</v>
      </c>
      <c r="B163" s="87" t="s">
        <v>367</v>
      </c>
      <c r="C163" s="52" t="s">
        <v>368</v>
      </c>
      <c r="D163" s="53">
        <f t="shared" ref="D163:E163" si="39">D164+D169+D177+D187+D188</f>
        <v>22263716</v>
      </c>
      <c r="E163" s="53">
        <f t="shared" si="39"/>
        <v>25365934.130000003</v>
      </c>
      <c r="F163" s="54">
        <f t="shared" si="31"/>
        <v>113.9339638090964</v>
      </c>
    </row>
    <row r="164" spans="1:6" ht="12.75" customHeight="1" x14ac:dyDescent="0.2">
      <c r="A164" s="55">
        <v>321</v>
      </c>
      <c r="B164" s="87" t="s">
        <v>369</v>
      </c>
      <c r="C164" s="52" t="s">
        <v>370</v>
      </c>
      <c r="D164" s="53">
        <f t="shared" ref="D164:E164" si="40">SUM(D165:D168)</f>
        <v>3568434</v>
      </c>
      <c r="E164" s="53">
        <f t="shared" si="40"/>
        <v>5470419.9299999997</v>
      </c>
      <c r="F164" s="54">
        <f t="shared" si="31"/>
        <v>153.30029727325766</v>
      </c>
    </row>
    <row r="165" spans="1:6" ht="12.75" customHeight="1" x14ac:dyDescent="0.2">
      <c r="A165" s="55">
        <v>3211</v>
      </c>
      <c r="B165" s="87" t="s">
        <v>371</v>
      </c>
      <c r="C165" s="52" t="s">
        <v>372</v>
      </c>
      <c r="D165" s="244">
        <v>1510710</v>
      </c>
      <c r="E165" s="244">
        <v>2982627.3</v>
      </c>
      <c r="F165" s="54">
        <f t="shared" si="31"/>
        <v>197.43215441745934</v>
      </c>
    </row>
    <row r="166" spans="1:6" ht="12.75" customHeight="1" x14ac:dyDescent="0.2">
      <c r="A166" s="55">
        <v>3212</v>
      </c>
      <c r="B166" s="87" t="s">
        <v>373</v>
      </c>
      <c r="C166" s="52" t="s">
        <v>374</v>
      </c>
      <c r="D166" s="244">
        <v>1672317</v>
      </c>
      <c r="E166" s="244">
        <v>1808444.64</v>
      </c>
      <c r="F166" s="54">
        <f t="shared" si="31"/>
        <v>108.14006196193664</v>
      </c>
    </row>
    <row r="167" spans="1:6" ht="12.75" customHeight="1" x14ac:dyDescent="0.2">
      <c r="A167" s="55">
        <v>3213</v>
      </c>
      <c r="B167" s="87" t="s">
        <v>375</v>
      </c>
      <c r="C167" s="52" t="s">
        <v>376</v>
      </c>
      <c r="D167" s="244">
        <v>350975</v>
      </c>
      <c r="E167" s="244">
        <v>635003.5</v>
      </c>
      <c r="F167" s="54">
        <f t="shared" si="31"/>
        <v>180.92556449889594</v>
      </c>
    </row>
    <row r="168" spans="1:6" ht="12.75" customHeight="1" x14ac:dyDescent="0.2">
      <c r="A168" s="55">
        <v>3214</v>
      </c>
      <c r="B168" s="87" t="s">
        <v>377</v>
      </c>
      <c r="C168" s="52" t="s">
        <v>378</v>
      </c>
      <c r="D168" s="244">
        <v>34432</v>
      </c>
      <c r="E168" s="244">
        <v>44344.49</v>
      </c>
      <c r="F168" s="54">
        <f t="shared" si="31"/>
        <v>128.78859781598513</v>
      </c>
    </row>
    <row r="169" spans="1:6" ht="12.75" customHeight="1" x14ac:dyDescent="0.2">
      <c r="A169" s="55">
        <v>322</v>
      </c>
      <c r="B169" s="87" t="s">
        <v>379</v>
      </c>
      <c r="C169" s="52" t="s">
        <v>380</v>
      </c>
      <c r="D169" s="53">
        <f t="shared" ref="D169:E169" si="41">SUM(D170:D176)</f>
        <v>10386696</v>
      </c>
      <c r="E169" s="53">
        <f t="shared" si="41"/>
        <v>11103705.050000001</v>
      </c>
      <c r="F169" s="54">
        <f t="shared" si="31"/>
        <v>106.90314850843812</v>
      </c>
    </row>
    <row r="170" spans="1:6" ht="12.75" customHeight="1" x14ac:dyDescent="0.2">
      <c r="A170" s="55">
        <v>3221</v>
      </c>
      <c r="B170" s="87" t="s">
        <v>381</v>
      </c>
      <c r="C170" s="52" t="s">
        <v>382</v>
      </c>
      <c r="D170" s="244">
        <v>6618936</v>
      </c>
      <c r="E170" s="244">
        <v>7033381.9199999999</v>
      </c>
      <c r="F170" s="54">
        <f t="shared" si="31"/>
        <v>106.26151876978413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2934860</v>
      </c>
      <c r="E172" s="244">
        <v>3189795</v>
      </c>
      <c r="F172" s="54">
        <f t="shared" si="31"/>
        <v>108.68644500930198</v>
      </c>
    </row>
    <row r="173" spans="1:6" ht="12.75" customHeight="1" x14ac:dyDescent="0.2">
      <c r="A173" s="55">
        <v>3224</v>
      </c>
      <c r="B173" s="87" t="s">
        <v>387</v>
      </c>
      <c r="C173" s="52" t="s">
        <v>388</v>
      </c>
      <c r="D173" s="244">
        <v>240645</v>
      </c>
      <c r="E173" s="244">
        <v>274436.47999999998</v>
      </c>
      <c r="F173" s="54">
        <f t="shared" si="31"/>
        <v>114.04204533649151</v>
      </c>
    </row>
    <row r="174" spans="1:6" ht="12.75" customHeight="1" x14ac:dyDescent="0.2">
      <c r="A174" s="55">
        <v>3225</v>
      </c>
      <c r="B174" s="87" t="s">
        <v>389</v>
      </c>
      <c r="C174" s="52" t="s">
        <v>390</v>
      </c>
      <c r="D174" s="244">
        <v>424713</v>
      </c>
      <c r="E174" s="244">
        <v>533442.81999999995</v>
      </c>
      <c r="F174" s="54">
        <f t="shared" si="31"/>
        <v>125.60077511166364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167542</v>
      </c>
      <c r="E176" s="244">
        <v>72648.83</v>
      </c>
      <c r="F176" s="54">
        <f t="shared" si="31"/>
        <v>43.36156307075241</v>
      </c>
    </row>
    <row r="177" spans="1:6" ht="12.75" customHeight="1" x14ac:dyDescent="0.2">
      <c r="A177" s="55">
        <v>323</v>
      </c>
      <c r="B177" s="87" t="s">
        <v>395</v>
      </c>
      <c r="C177" s="52" t="s">
        <v>396</v>
      </c>
      <c r="D177" s="53">
        <f t="shared" ref="D177:E177" si="42">SUM(D178:D186)</f>
        <v>7066236</v>
      </c>
      <c r="E177" s="53">
        <f t="shared" si="42"/>
        <v>7385180.2600000007</v>
      </c>
      <c r="F177" s="54">
        <f t="shared" si="31"/>
        <v>104.51363724619445</v>
      </c>
    </row>
    <row r="178" spans="1:6" ht="12.75" customHeight="1" x14ac:dyDescent="0.2">
      <c r="A178" s="55">
        <v>3231</v>
      </c>
      <c r="B178" s="87" t="s">
        <v>397</v>
      </c>
      <c r="C178" s="52" t="s">
        <v>398</v>
      </c>
      <c r="D178" s="244">
        <v>313505</v>
      </c>
      <c r="E178" s="244">
        <v>354656.86</v>
      </c>
      <c r="F178" s="54">
        <f t="shared" si="31"/>
        <v>113.12638075947751</v>
      </c>
    </row>
    <row r="179" spans="1:6" ht="12.75" customHeight="1" x14ac:dyDescent="0.2">
      <c r="A179" s="55">
        <v>3232</v>
      </c>
      <c r="B179" s="87" t="s">
        <v>399</v>
      </c>
      <c r="C179" s="52" t="s">
        <v>400</v>
      </c>
      <c r="D179" s="244">
        <v>1381135</v>
      </c>
      <c r="E179" s="244">
        <v>1442468.92</v>
      </c>
      <c r="F179" s="54">
        <f t="shared" si="31"/>
        <v>104.44083453101977</v>
      </c>
    </row>
    <row r="180" spans="1:6" ht="12.75" customHeight="1" x14ac:dyDescent="0.2">
      <c r="A180" s="55">
        <v>3233</v>
      </c>
      <c r="B180" s="87" t="s">
        <v>401</v>
      </c>
      <c r="C180" s="52" t="s">
        <v>402</v>
      </c>
      <c r="D180" s="244">
        <v>465847</v>
      </c>
      <c r="E180" s="244">
        <v>498790.73</v>
      </c>
      <c r="F180" s="54">
        <f t="shared" si="31"/>
        <v>107.07179181147457</v>
      </c>
    </row>
    <row r="181" spans="1:6" ht="12.75" customHeight="1" x14ac:dyDescent="0.2">
      <c r="A181" s="55">
        <v>3234</v>
      </c>
      <c r="B181" s="87" t="s">
        <v>403</v>
      </c>
      <c r="C181" s="52" t="s">
        <v>404</v>
      </c>
      <c r="D181" s="244">
        <v>895916</v>
      </c>
      <c r="E181" s="244">
        <v>949766.68</v>
      </c>
      <c r="F181" s="54">
        <f t="shared" si="31"/>
        <v>106.0106840373428</v>
      </c>
    </row>
    <row r="182" spans="1:6" ht="12.75" customHeight="1" x14ac:dyDescent="0.2">
      <c r="A182" s="55">
        <v>3235</v>
      </c>
      <c r="B182" s="87" t="s">
        <v>405</v>
      </c>
      <c r="C182" s="52" t="s">
        <v>406</v>
      </c>
      <c r="D182" s="244">
        <v>414594</v>
      </c>
      <c r="E182" s="244">
        <v>478415.56</v>
      </c>
      <c r="F182" s="54">
        <f t="shared" si="31"/>
        <v>115.39374906535068</v>
      </c>
    </row>
    <row r="183" spans="1:6" ht="12.75" customHeight="1" x14ac:dyDescent="0.2">
      <c r="A183" s="55">
        <v>3236</v>
      </c>
      <c r="B183" s="87" t="s">
        <v>407</v>
      </c>
      <c r="C183" s="52" t="s">
        <v>408</v>
      </c>
      <c r="D183" s="244">
        <v>806174</v>
      </c>
      <c r="E183" s="244">
        <v>1064156.06</v>
      </c>
      <c r="F183" s="54">
        <f t="shared" si="31"/>
        <v>132.00079139242894</v>
      </c>
    </row>
    <row r="184" spans="1:6" ht="12.75" customHeight="1" x14ac:dyDescent="0.2">
      <c r="A184" s="55">
        <v>3237</v>
      </c>
      <c r="B184" s="87" t="s">
        <v>409</v>
      </c>
      <c r="C184" s="52" t="s">
        <v>410</v>
      </c>
      <c r="D184" s="244">
        <v>1144922</v>
      </c>
      <c r="E184" s="244">
        <v>908116.23</v>
      </c>
      <c r="F184" s="54">
        <f t="shared" si="31"/>
        <v>79.316864380280933</v>
      </c>
    </row>
    <row r="185" spans="1:6" ht="12.75" customHeight="1" x14ac:dyDescent="0.2">
      <c r="A185" s="55">
        <v>3238</v>
      </c>
      <c r="B185" s="87" t="s">
        <v>411</v>
      </c>
      <c r="C185" s="52" t="s">
        <v>412</v>
      </c>
      <c r="D185" s="244">
        <v>211322</v>
      </c>
      <c r="E185" s="244">
        <v>186733.97</v>
      </c>
      <c r="F185" s="54">
        <f t="shared" si="31"/>
        <v>88.364661511816095</v>
      </c>
    </row>
    <row r="186" spans="1:6" ht="12.75" customHeight="1" x14ac:dyDescent="0.2">
      <c r="A186" s="55">
        <v>3239</v>
      </c>
      <c r="B186" s="87" t="s">
        <v>413</v>
      </c>
      <c r="C186" s="52" t="s">
        <v>414</v>
      </c>
      <c r="D186" s="244">
        <v>1432821</v>
      </c>
      <c r="E186" s="244">
        <v>1502075.25</v>
      </c>
      <c r="F186" s="54">
        <f t="shared" si="31"/>
        <v>104.83341952693324</v>
      </c>
    </row>
    <row r="187" spans="1:6" ht="12.75" customHeight="1" x14ac:dyDescent="0.2">
      <c r="A187" s="55">
        <v>324</v>
      </c>
      <c r="B187" s="87" t="s">
        <v>415</v>
      </c>
      <c r="C187" s="52" t="s">
        <v>416</v>
      </c>
      <c r="D187" s="244">
        <v>36607</v>
      </c>
      <c r="E187" s="244">
        <v>76996.62</v>
      </c>
      <c r="F187" s="54">
        <f t="shared" si="31"/>
        <v>210.33305105580897</v>
      </c>
    </row>
    <row r="188" spans="1:6" ht="12.75" customHeight="1" x14ac:dyDescent="0.2">
      <c r="A188" s="55">
        <v>329</v>
      </c>
      <c r="B188" s="87" t="s">
        <v>417</v>
      </c>
      <c r="C188" s="52" t="s">
        <v>418</v>
      </c>
      <c r="D188" s="53">
        <f t="shared" ref="D188:E188" si="43">SUM(D189:D195)</f>
        <v>1205743</v>
      </c>
      <c r="E188" s="53">
        <f t="shared" si="43"/>
        <v>1329632.27</v>
      </c>
      <c r="F188" s="54">
        <f t="shared" si="31"/>
        <v>110.27493172259761</v>
      </c>
    </row>
    <row r="189" spans="1:6" ht="12.75" customHeight="1" x14ac:dyDescent="0.2">
      <c r="A189" s="55">
        <v>3291</v>
      </c>
      <c r="B189" s="234" t="s">
        <v>419</v>
      </c>
      <c r="C189" s="52" t="s">
        <v>420</v>
      </c>
      <c r="D189" s="244">
        <v>178518</v>
      </c>
      <c r="E189" s="244">
        <v>225198.42</v>
      </c>
      <c r="F189" s="54">
        <f t="shared" si="31"/>
        <v>126.14885893859444</v>
      </c>
    </row>
    <row r="190" spans="1:6" ht="12.75" customHeight="1" x14ac:dyDescent="0.2">
      <c r="A190" s="55">
        <v>3292</v>
      </c>
      <c r="B190" s="87" t="s">
        <v>421</v>
      </c>
      <c r="C190" s="52" t="s">
        <v>422</v>
      </c>
      <c r="D190" s="244">
        <v>75236</v>
      </c>
      <c r="E190" s="244">
        <v>96771.29</v>
      </c>
      <c r="F190" s="54">
        <f t="shared" si="31"/>
        <v>128.62365091179754</v>
      </c>
    </row>
    <row r="191" spans="1:6" ht="12.75" customHeight="1" x14ac:dyDescent="0.2">
      <c r="A191" s="55">
        <v>3293</v>
      </c>
      <c r="B191" s="87" t="s">
        <v>423</v>
      </c>
      <c r="C191" s="52" t="s">
        <v>424</v>
      </c>
      <c r="D191" s="244">
        <v>264246</v>
      </c>
      <c r="E191" s="244">
        <v>332246.63</v>
      </c>
      <c r="F191" s="54">
        <f t="shared" si="31"/>
        <v>125.73383513846946</v>
      </c>
    </row>
    <row r="192" spans="1:6" ht="12.75" customHeight="1" x14ac:dyDescent="0.2">
      <c r="A192" s="55">
        <v>3294</v>
      </c>
      <c r="B192" s="87" t="s">
        <v>425</v>
      </c>
      <c r="C192" s="52" t="s">
        <v>426</v>
      </c>
      <c r="D192" s="244">
        <v>87968</v>
      </c>
      <c r="E192" s="244">
        <v>72088.09</v>
      </c>
      <c r="F192" s="54">
        <f t="shared" si="31"/>
        <v>81.94808339396144</v>
      </c>
    </row>
    <row r="193" spans="1:6" ht="12.75" customHeight="1" x14ac:dyDescent="0.2">
      <c r="A193" s="55">
        <v>3295</v>
      </c>
      <c r="B193" s="87" t="s">
        <v>427</v>
      </c>
      <c r="C193" s="52" t="s">
        <v>428</v>
      </c>
      <c r="D193" s="244">
        <v>138985</v>
      </c>
      <c r="E193" s="244">
        <v>151093.22</v>
      </c>
      <c r="F193" s="54">
        <f t="shared" si="31"/>
        <v>108.71188977227759</v>
      </c>
    </row>
    <row r="194" spans="1:6" ht="12.75" customHeight="1" x14ac:dyDescent="0.2">
      <c r="A194" s="55" t="s">
        <v>429</v>
      </c>
      <c r="B194" s="87" t="s">
        <v>430</v>
      </c>
      <c r="C194" s="52" t="s">
        <v>429</v>
      </c>
      <c r="D194" s="244">
        <v>26350</v>
      </c>
      <c r="E194" s="244">
        <v>12804.68</v>
      </c>
      <c r="F194" s="54">
        <f t="shared" si="31"/>
        <v>48.594611005692599</v>
      </c>
    </row>
    <row r="195" spans="1:6" ht="12.75" customHeight="1" x14ac:dyDescent="0.2">
      <c r="A195" s="55">
        <v>3299</v>
      </c>
      <c r="B195" s="87" t="s">
        <v>431</v>
      </c>
      <c r="C195" s="52" t="s">
        <v>432</v>
      </c>
      <c r="D195" s="244">
        <v>434440</v>
      </c>
      <c r="E195" s="244">
        <v>439429.94</v>
      </c>
      <c r="F195" s="54">
        <f t="shared" si="31"/>
        <v>101.14859128993648</v>
      </c>
    </row>
    <row r="196" spans="1:6" ht="12.75" customHeight="1" x14ac:dyDescent="0.2">
      <c r="A196" s="55">
        <v>34</v>
      </c>
      <c r="B196" s="234" t="s">
        <v>433</v>
      </c>
      <c r="C196" s="52" t="s">
        <v>434</v>
      </c>
      <c r="D196" s="53">
        <f t="shared" ref="D196:E196" si="44">D197+D202+D210</f>
        <v>567886</v>
      </c>
      <c r="E196" s="53">
        <f t="shared" si="44"/>
        <v>4405721.17</v>
      </c>
      <c r="F196" s="54">
        <f t="shared" si="31"/>
        <v>775.81084407786068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55007</v>
      </c>
      <c r="E202" s="53">
        <f t="shared" si="46"/>
        <v>114083.09</v>
      </c>
      <c r="F202" s="54">
        <f t="shared" si="31"/>
        <v>207.39740396676785</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55007</v>
      </c>
      <c r="E205" s="244">
        <v>114083.09</v>
      </c>
      <c r="F205" s="54">
        <f t="shared" si="31"/>
        <v>207.39740396676785</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512879</v>
      </c>
      <c r="E210" s="53">
        <f t="shared" si="47"/>
        <v>4291638.08</v>
      </c>
      <c r="F210" s="54">
        <f t="shared" si="31"/>
        <v>836.7739915262664</v>
      </c>
    </row>
    <row r="211" spans="1:6" ht="12.75" customHeight="1" x14ac:dyDescent="0.2">
      <c r="A211" s="55">
        <v>3431</v>
      </c>
      <c r="B211" s="234" t="s">
        <v>463</v>
      </c>
      <c r="C211" s="52" t="s">
        <v>464</v>
      </c>
      <c r="D211" s="244">
        <v>282057</v>
      </c>
      <c r="E211" s="244">
        <v>394654.58</v>
      </c>
      <c r="F211" s="54">
        <f t="shared" si="31"/>
        <v>139.92015089148649</v>
      </c>
    </row>
    <row r="212" spans="1:6" ht="12.75" customHeight="1" x14ac:dyDescent="0.2">
      <c r="A212" s="55">
        <v>3432</v>
      </c>
      <c r="B212" s="87" t="s">
        <v>465</v>
      </c>
      <c r="C212" s="52" t="s">
        <v>466</v>
      </c>
      <c r="D212" s="244">
        <v>55704</v>
      </c>
      <c r="E212" s="244">
        <v>51258.71</v>
      </c>
      <c r="F212" s="54">
        <f t="shared" si="31"/>
        <v>92.019801091483558</v>
      </c>
    </row>
    <row r="213" spans="1:6" ht="12.75" customHeight="1" x14ac:dyDescent="0.2">
      <c r="A213" s="55">
        <v>3433</v>
      </c>
      <c r="B213" s="87" t="s">
        <v>467</v>
      </c>
      <c r="C213" s="52" t="s">
        <v>468</v>
      </c>
      <c r="D213" s="244">
        <v>175118</v>
      </c>
      <c r="E213" s="244">
        <v>3845724.79</v>
      </c>
      <c r="F213" s="54">
        <f t="shared" si="31"/>
        <v>2196.0762400210142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279533</v>
      </c>
      <c r="E224" s="53">
        <f t="shared" si="51"/>
        <v>622504.43999999994</v>
      </c>
      <c r="F224" s="54">
        <f t="shared" ref="F224:F235" si="52">IF(D224&lt;&gt;0,IF(E224/D224&gt;=100,"&gt;&gt;100",E224/D224*100),"-")</f>
        <v>222.69443679279365</v>
      </c>
    </row>
    <row r="225" spans="1:6" ht="12.75" customHeight="1" x14ac:dyDescent="0.2">
      <c r="A225" s="55">
        <v>361</v>
      </c>
      <c r="B225" s="87" t="s">
        <v>491</v>
      </c>
      <c r="C225" s="52" t="s">
        <v>492</v>
      </c>
      <c r="D225" s="53">
        <f t="shared" ref="D225:E225" si="53">SUM(D226:D227)</f>
        <v>77887</v>
      </c>
      <c r="E225" s="53">
        <f t="shared" si="53"/>
        <v>344421.07</v>
      </c>
      <c r="F225" s="54">
        <f t="shared" si="52"/>
        <v>442.20610628217798</v>
      </c>
    </row>
    <row r="226" spans="1:6" ht="12.75" customHeight="1" x14ac:dyDescent="0.2">
      <c r="A226" s="55">
        <v>3611</v>
      </c>
      <c r="B226" s="87" t="s">
        <v>493</v>
      </c>
      <c r="C226" s="52" t="s">
        <v>494</v>
      </c>
      <c r="D226" s="244">
        <v>77887</v>
      </c>
      <c r="E226" s="244">
        <v>344421.07</v>
      </c>
      <c r="F226" s="54">
        <f t="shared" si="52"/>
        <v>442.20610628217798</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201646</v>
      </c>
      <c r="E247" s="53">
        <f t="shared" si="62"/>
        <v>278083.37</v>
      </c>
      <c r="F247" s="54">
        <f t="shared" si="61"/>
        <v>137.90671275403429</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201646</v>
      </c>
      <c r="E250" s="244">
        <v>278083.37</v>
      </c>
      <c r="F250" s="54">
        <f t="shared" si="61"/>
        <v>137.90671275403429</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39000</v>
      </c>
      <c r="E263" s="53">
        <f t="shared" si="68"/>
        <v>26509.34</v>
      </c>
      <c r="F263" s="54">
        <f t="shared" ref="F263:F267" si="69">IF(D263&lt;&gt;0,IF(E263/D263&gt;=100,"&gt;&gt;100",E263/D263*100),"-")</f>
        <v>67.972666666666669</v>
      </c>
    </row>
    <row r="264" spans="1:6" ht="12.75" customHeight="1" x14ac:dyDescent="0.2">
      <c r="A264" s="55">
        <v>381</v>
      </c>
      <c r="B264" s="87" t="s">
        <v>565</v>
      </c>
      <c r="C264" s="52" t="s">
        <v>566</v>
      </c>
      <c r="D264" s="53">
        <f t="shared" ref="D264:E264" si="70">SUM(D265:D267)</f>
        <v>39000</v>
      </c>
      <c r="E264" s="53">
        <f t="shared" si="70"/>
        <v>26509.34</v>
      </c>
      <c r="F264" s="54">
        <f t="shared" si="69"/>
        <v>67.972666666666669</v>
      </c>
    </row>
    <row r="265" spans="1:6" ht="12.75" customHeight="1" x14ac:dyDescent="0.2">
      <c r="A265" s="55">
        <v>3811</v>
      </c>
      <c r="B265" s="87" t="s">
        <v>567</v>
      </c>
      <c r="C265" s="52" t="s">
        <v>568</v>
      </c>
      <c r="D265" s="244">
        <v>39000</v>
      </c>
      <c r="E265" s="244">
        <v>26509.34</v>
      </c>
      <c r="F265" s="54">
        <f t="shared" si="69"/>
        <v>67.972666666666669</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636499</v>
      </c>
      <c r="E285" s="244">
        <v>649887.32999999996</v>
      </c>
      <c r="F285" s="54">
        <f t="shared" ref="F285:F296" si="76">IF(D285&lt;&gt;0,IF(E285/D285&gt;=100,"&gt;&gt;100",E285/D285*100),"-")</f>
        <v>102.10343299832363</v>
      </c>
    </row>
    <row r="286" spans="1:6" ht="12.75" customHeight="1" x14ac:dyDescent="0.2">
      <c r="A286" s="55" t="s">
        <v>606</v>
      </c>
      <c r="B286" s="87" t="s">
        <v>609</v>
      </c>
      <c r="C286" s="52" t="s">
        <v>610</v>
      </c>
      <c r="D286" s="244">
        <v>649887</v>
      </c>
      <c r="E286" s="244">
        <v>683169.12</v>
      </c>
      <c r="F286" s="54">
        <f t="shared" si="76"/>
        <v>105.12121645763033</v>
      </c>
    </row>
    <row r="287" spans="1:6" ht="12.75" customHeight="1" x14ac:dyDescent="0.2">
      <c r="A287" s="55" t="s">
        <v>606</v>
      </c>
      <c r="B287" s="87" t="s">
        <v>611</v>
      </c>
      <c r="C287" s="52" t="s">
        <v>612</v>
      </c>
      <c r="D287" s="53">
        <f t="shared" ref="D287:E287" si="77">IF(D286&gt;=D285,D286-D285,0)</f>
        <v>13388</v>
      </c>
      <c r="E287" s="53">
        <f t="shared" si="77"/>
        <v>33281.790000000037</v>
      </c>
      <c r="F287" s="54">
        <f t="shared" si="76"/>
        <v>248.59418882581443</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98790192</v>
      </c>
      <c r="E289" s="53">
        <f t="shared" si="79"/>
        <v>112188630.03</v>
      </c>
      <c r="F289" s="54">
        <f t="shared" si="76"/>
        <v>113.56251846337135</v>
      </c>
    </row>
    <row r="290" spans="1:6" ht="12.75" customHeight="1" x14ac:dyDescent="0.2">
      <c r="A290" s="55" t="s">
        <v>606</v>
      </c>
      <c r="B290" s="87" t="s">
        <v>617</v>
      </c>
      <c r="C290" s="52" t="s">
        <v>618</v>
      </c>
      <c r="D290" s="53">
        <f>IF(D6&gt;=D289,D6-D289,0)</f>
        <v>7002535</v>
      </c>
      <c r="E290" s="53">
        <f>IF(E6&gt;=E289,E6-E289,0)</f>
        <v>6748786.9099999964</v>
      </c>
      <c r="F290" s="54">
        <f t="shared" si="76"/>
        <v>96.376339568456231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7921520</v>
      </c>
      <c r="E292" s="244">
        <v>13142274.42</v>
      </c>
      <c r="F292" s="54">
        <f t="shared" si="76"/>
        <v>165.90596779405973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2097324</v>
      </c>
      <c r="E294" s="244">
        <v>2358594.9900000002</v>
      </c>
      <c r="F294" s="54">
        <f t="shared" si="76"/>
        <v>112.45734993734875</v>
      </c>
    </row>
    <row r="295" spans="1:6" ht="24" x14ac:dyDescent="0.2">
      <c r="A295" s="55">
        <v>9661</v>
      </c>
      <c r="B295" s="87" t="s">
        <v>627</v>
      </c>
      <c r="C295" s="52" t="s">
        <v>628</v>
      </c>
      <c r="D295" s="244">
        <v>994913</v>
      </c>
      <c r="E295" s="244">
        <v>1160368.3600000001</v>
      </c>
      <c r="F295" s="54">
        <f t="shared" si="76"/>
        <v>116.63013348905886</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14326</v>
      </c>
      <c r="E298" s="53">
        <f t="shared" si="80"/>
        <v>33130.58</v>
      </c>
      <c r="F298" s="54">
        <f t="shared" ref="F298:F418" si="81">IF(D298&lt;&gt;0,IF(E298/D298&gt;=100,"&gt;&gt;100",E298/D298*100),"-")</f>
        <v>231.26190143794503</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14326</v>
      </c>
      <c r="E311" s="53">
        <f t="shared" si="85"/>
        <v>33130.58</v>
      </c>
      <c r="F311" s="54">
        <f t="shared" si="81"/>
        <v>231.26190143794503</v>
      </c>
    </row>
    <row r="312" spans="1:6" ht="12.75" customHeight="1" x14ac:dyDescent="0.2">
      <c r="A312" s="55">
        <v>721</v>
      </c>
      <c r="B312" s="87" t="s">
        <v>660</v>
      </c>
      <c r="C312" s="52" t="s">
        <v>661</v>
      </c>
      <c r="D312" s="53">
        <f t="shared" ref="D312:E312" si="86">SUM(D313:D316)</f>
        <v>7775</v>
      </c>
      <c r="E312" s="53">
        <f t="shared" si="86"/>
        <v>16530.580000000002</v>
      </c>
      <c r="F312" s="54">
        <f t="shared" si="81"/>
        <v>212.61196141479104</v>
      </c>
    </row>
    <row r="313" spans="1:6" ht="12.75" customHeight="1" x14ac:dyDescent="0.2">
      <c r="A313" s="55">
        <v>7211</v>
      </c>
      <c r="B313" s="87" t="s">
        <v>662</v>
      </c>
      <c r="C313" s="52" t="s">
        <v>663</v>
      </c>
      <c r="D313" s="244">
        <v>7775</v>
      </c>
      <c r="E313" s="244">
        <v>16530.580000000002</v>
      </c>
      <c r="F313" s="54">
        <f t="shared" si="81"/>
        <v>212.61196141479104</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16600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v>16600</v>
      </c>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6551</v>
      </c>
      <c r="E326" s="53">
        <f t="shared" si="88"/>
        <v>0</v>
      </c>
      <c r="F326" s="54">
        <f t="shared" si="81"/>
        <v>0</v>
      </c>
    </row>
    <row r="327" spans="1:6" ht="12.75" customHeight="1" x14ac:dyDescent="0.2">
      <c r="A327" s="55">
        <v>7231</v>
      </c>
      <c r="B327" s="87" t="s">
        <v>690</v>
      </c>
      <c r="C327" s="52" t="s">
        <v>691</v>
      </c>
      <c r="D327" s="244">
        <v>6551</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3099600</v>
      </c>
      <c r="E350" s="53">
        <f t="shared" si="95"/>
        <v>8641119.6899999995</v>
      </c>
      <c r="F350" s="54">
        <f t="shared" si="81"/>
        <v>278.78176829268295</v>
      </c>
    </row>
    <row r="351" spans="1:6" ht="12.75" customHeight="1" x14ac:dyDescent="0.2">
      <c r="A351" s="55">
        <v>41</v>
      </c>
      <c r="B351" s="87" t="s">
        <v>738</v>
      </c>
      <c r="C351" s="52" t="s">
        <v>739</v>
      </c>
      <c r="D351" s="53">
        <f t="shared" ref="D351:E351" si="96">D352+D356</f>
        <v>60219</v>
      </c>
      <c r="E351" s="53">
        <f t="shared" si="96"/>
        <v>211166.26</v>
      </c>
      <c r="F351" s="54">
        <f t="shared" si="81"/>
        <v>350.66384363739019</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60219</v>
      </c>
      <c r="E356" s="53">
        <f t="shared" si="98"/>
        <v>211166.26</v>
      </c>
      <c r="F356" s="54">
        <f t="shared" si="81"/>
        <v>350.66384363739019</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38010.01</v>
      </c>
      <c r="F359" s="54" t="str">
        <f t="shared" si="81"/>
        <v>-</v>
      </c>
    </row>
    <row r="360" spans="1:6" ht="12.75" customHeight="1" x14ac:dyDescent="0.2">
      <c r="A360" s="55">
        <v>4124</v>
      </c>
      <c r="B360" s="87" t="s">
        <v>652</v>
      </c>
      <c r="C360" s="52" t="s">
        <v>751</v>
      </c>
      <c r="D360" s="244">
        <v>7500</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52719</v>
      </c>
      <c r="E362" s="244">
        <v>173156.25</v>
      </c>
      <c r="F362" s="54">
        <f t="shared" si="81"/>
        <v>328.45131736186192</v>
      </c>
    </row>
    <row r="363" spans="1:6" ht="24" x14ac:dyDescent="0.2">
      <c r="A363" s="55">
        <v>42</v>
      </c>
      <c r="B363" s="234" t="s">
        <v>754</v>
      </c>
      <c r="C363" s="52" t="s">
        <v>755</v>
      </c>
      <c r="D363" s="53">
        <f t="shared" ref="D363:E363" si="99">D364+D369+D378+D383+D388+D391</f>
        <v>2846303</v>
      </c>
      <c r="E363" s="53">
        <f t="shared" si="99"/>
        <v>3508806.0300000003</v>
      </c>
      <c r="F363" s="54">
        <f t="shared" si="81"/>
        <v>123.27591370279272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2677552</v>
      </c>
      <c r="E369" s="53">
        <f t="shared" si="101"/>
        <v>3508806.0300000003</v>
      </c>
      <c r="F369" s="54">
        <f t="shared" si="81"/>
        <v>131.04529921361006</v>
      </c>
    </row>
    <row r="370" spans="1:6" ht="12.75" customHeight="1" x14ac:dyDescent="0.2">
      <c r="A370" s="55">
        <v>4221</v>
      </c>
      <c r="B370" s="87" t="s">
        <v>672</v>
      </c>
      <c r="C370" s="52" t="s">
        <v>764</v>
      </c>
      <c r="D370" s="244">
        <v>384556</v>
      </c>
      <c r="E370" s="244">
        <v>486296.61</v>
      </c>
      <c r="F370" s="54">
        <f t="shared" si="81"/>
        <v>126.4566435057573</v>
      </c>
    </row>
    <row r="371" spans="1:6" ht="12.75" customHeight="1" x14ac:dyDescent="0.2">
      <c r="A371" s="55">
        <v>4222</v>
      </c>
      <c r="B371" s="87" t="s">
        <v>765</v>
      </c>
      <c r="C371" s="52" t="s">
        <v>766</v>
      </c>
      <c r="D371" s="244">
        <v>77097</v>
      </c>
      <c r="E371" s="244">
        <v>171909.25</v>
      </c>
      <c r="F371" s="54">
        <f t="shared" si="81"/>
        <v>222.97787203133717</v>
      </c>
    </row>
    <row r="372" spans="1:6" ht="12.75" customHeight="1" x14ac:dyDescent="0.2">
      <c r="A372" s="55">
        <v>4223</v>
      </c>
      <c r="B372" s="87" t="s">
        <v>676</v>
      </c>
      <c r="C372" s="52" t="s">
        <v>767</v>
      </c>
      <c r="D372" s="244">
        <v>248791</v>
      </c>
      <c r="E372" s="244">
        <v>83295.98</v>
      </c>
      <c r="F372" s="54">
        <f t="shared" si="81"/>
        <v>33.480302744070322</v>
      </c>
    </row>
    <row r="373" spans="1:6" ht="12.75" customHeight="1" x14ac:dyDescent="0.2">
      <c r="A373" s="55">
        <v>4224</v>
      </c>
      <c r="B373" s="87" t="s">
        <v>678</v>
      </c>
      <c r="C373" s="52" t="s">
        <v>768</v>
      </c>
      <c r="D373" s="244">
        <v>1475727</v>
      </c>
      <c r="E373" s="244">
        <v>2186084.4700000002</v>
      </c>
      <c r="F373" s="54">
        <f t="shared" si="81"/>
        <v>148.13610308681757</v>
      </c>
    </row>
    <row r="374" spans="1:6" ht="12.75" customHeight="1" x14ac:dyDescent="0.2">
      <c r="A374" s="55">
        <v>4225</v>
      </c>
      <c r="B374" s="87" t="s">
        <v>680</v>
      </c>
      <c r="C374" s="52" t="s">
        <v>769</v>
      </c>
      <c r="D374" s="244">
        <v>28778</v>
      </c>
      <c r="E374" s="244">
        <v>173692.7</v>
      </c>
      <c r="F374" s="54">
        <f t="shared" si="81"/>
        <v>603.56070609493372</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462603</v>
      </c>
      <c r="E376" s="244">
        <v>407527.02</v>
      </c>
      <c r="F376" s="54">
        <f t="shared" si="81"/>
        <v>88.094331424569233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74626</v>
      </c>
      <c r="E383" s="53">
        <f t="shared" si="103"/>
        <v>0</v>
      </c>
      <c r="F383" s="54">
        <f t="shared" si="81"/>
        <v>0</v>
      </c>
    </row>
    <row r="384" spans="1:6" ht="12.75" customHeight="1" x14ac:dyDescent="0.2">
      <c r="A384" s="55">
        <v>4241</v>
      </c>
      <c r="B384" s="87" t="s">
        <v>781</v>
      </c>
      <c r="C384" s="52" t="s">
        <v>782</v>
      </c>
      <c r="D384" s="244">
        <v>74626</v>
      </c>
      <c r="E384" s="244"/>
      <c r="F384" s="54">
        <f t="shared" si="81"/>
        <v>0</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94125</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94125</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193078</v>
      </c>
      <c r="E402" s="53">
        <f t="shared" si="109"/>
        <v>4921147.3999999994</v>
      </c>
      <c r="F402" s="54">
        <f t="shared" si="81"/>
        <v>2548.7872258879829</v>
      </c>
    </row>
    <row r="403" spans="1:6" ht="12.75" customHeight="1" x14ac:dyDescent="0.2">
      <c r="A403" s="55">
        <v>451</v>
      </c>
      <c r="B403" s="87" t="s">
        <v>809</v>
      </c>
      <c r="C403" s="52" t="s">
        <v>810</v>
      </c>
      <c r="D403" s="244">
        <v>129375</v>
      </c>
      <c r="E403" s="244">
        <v>4900900.8</v>
      </c>
      <c r="F403" s="54">
        <f t="shared" si="81"/>
        <v>3788.1358840579705</v>
      </c>
    </row>
    <row r="404" spans="1:6" ht="12.75" customHeight="1" x14ac:dyDescent="0.2">
      <c r="A404" s="55">
        <v>452</v>
      </c>
      <c r="B404" s="87" t="s">
        <v>811</v>
      </c>
      <c r="C404" s="52" t="s">
        <v>812</v>
      </c>
      <c r="D404" s="244">
        <v>29578</v>
      </c>
      <c r="E404" s="244">
        <v>20246.599999999999</v>
      </c>
      <c r="F404" s="54">
        <f t="shared" si="81"/>
        <v>68.45155182906214</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34125</v>
      </c>
      <c r="E406" s="244"/>
      <c r="F406" s="54">
        <f t="shared" si="81"/>
        <v>0</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3085274</v>
      </c>
      <c r="E408" s="53">
        <f t="shared" si="111"/>
        <v>8607989.1099999994</v>
      </c>
      <c r="F408" s="54">
        <f t="shared" si="81"/>
        <v>279.00241955819808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13059011</v>
      </c>
      <c r="E410" s="244">
        <v>14394827.41</v>
      </c>
      <c r="F410" s="54">
        <f t="shared" si="81"/>
        <v>110.2290779140932</v>
      </c>
    </row>
    <row r="411" spans="1:6" ht="12.75" customHeight="1" x14ac:dyDescent="0.2">
      <c r="A411" s="55">
        <v>97</v>
      </c>
      <c r="B411" s="87" t="s">
        <v>825</v>
      </c>
      <c r="C411" s="52" t="s">
        <v>826</v>
      </c>
      <c r="D411" s="244">
        <v>106549</v>
      </c>
      <c r="E411" s="244">
        <v>65279.97</v>
      </c>
      <c r="F411" s="54">
        <f t="shared" si="81"/>
        <v>61.267557649532144</v>
      </c>
    </row>
    <row r="412" spans="1:6" ht="12.75" customHeight="1" x14ac:dyDescent="0.2">
      <c r="A412" s="55" t="s">
        <v>606</v>
      </c>
      <c r="B412" s="87" t="s">
        <v>827</v>
      </c>
      <c r="C412" s="52" t="s">
        <v>828</v>
      </c>
      <c r="D412" s="53">
        <f>D6+D298</f>
        <v>105807053</v>
      </c>
      <c r="E412" s="53">
        <f>E6+E298</f>
        <v>118970547.52</v>
      </c>
      <c r="F412" s="54">
        <f t="shared" si="81"/>
        <v>112.44103691272831</v>
      </c>
    </row>
    <row r="413" spans="1:6" ht="12.75" customHeight="1" x14ac:dyDescent="0.2">
      <c r="A413" s="55" t="s">
        <v>606</v>
      </c>
      <c r="B413" s="87" t="s">
        <v>829</v>
      </c>
      <c r="C413" s="52" t="s">
        <v>830</v>
      </c>
      <c r="D413" s="53">
        <f t="shared" ref="D413:E413" si="112">D289+D350</f>
        <v>101889792</v>
      </c>
      <c r="E413" s="53">
        <f t="shared" si="112"/>
        <v>120829749.72</v>
      </c>
      <c r="F413" s="54">
        <f t="shared" si="81"/>
        <v>118.58867051176236</v>
      </c>
    </row>
    <row r="414" spans="1:6" ht="12.75" customHeight="1" x14ac:dyDescent="0.2">
      <c r="A414" s="55" t="s">
        <v>606</v>
      </c>
      <c r="B414" s="87" t="s">
        <v>831</v>
      </c>
      <c r="C414" s="52" t="s">
        <v>832</v>
      </c>
      <c r="D414" s="53">
        <f t="shared" ref="D414:E414" si="113">IF(D412&gt;=D413,D412-D413,0)</f>
        <v>3917261</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1859202.200000003</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5137491</v>
      </c>
      <c r="E417" s="53">
        <f t="shared" si="116"/>
        <v>1252552.9900000002</v>
      </c>
      <c r="F417" s="54">
        <f t="shared" si="81"/>
        <v>24.380636189922285</v>
      </c>
    </row>
    <row r="418" spans="1:6" ht="12.75" customHeight="1" x14ac:dyDescent="0.2">
      <c r="A418" s="57" t="s">
        <v>840</v>
      </c>
      <c r="B418" s="235" t="s">
        <v>841</v>
      </c>
      <c r="C418" s="58" t="s">
        <v>842</v>
      </c>
      <c r="D418" s="64">
        <f t="shared" ref="D418:E418" si="117">D294+D411</f>
        <v>2203873</v>
      </c>
      <c r="E418" s="64">
        <f t="shared" si="117"/>
        <v>2423874.9600000004</v>
      </c>
      <c r="F418" s="59">
        <f t="shared" si="81"/>
        <v>109.98251532642762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4000000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4000000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4000000</v>
      </c>
      <c r="F495" s="54" t="str">
        <f t="shared" si="119"/>
        <v>-</v>
      </c>
    </row>
    <row r="496" spans="1:6" ht="12.75" customHeight="1" x14ac:dyDescent="0.2">
      <c r="A496" s="55">
        <v>8443</v>
      </c>
      <c r="B496" s="87" t="s">
        <v>996</v>
      </c>
      <c r="C496" s="52" t="s">
        <v>997</v>
      </c>
      <c r="D496" s="244"/>
      <c r="E496" s="244">
        <v>4000000</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234540</v>
      </c>
      <c r="E528" s="53">
        <f t="shared" si="148"/>
        <v>220314.75</v>
      </c>
      <c r="F528" s="54">
        <f t="shared" si="119"/>
        <v>93.934829879764649</v>
      </c>
    </row>
    <row r="529" spans="1:6" ht="24" x14ac:dyDescent="0.2">
      <c r="A529" s="55">
        <v>51</v>
      </c>
      <c r="B529" s="87" t="s">
        <v>1062</v>
      </c>
      <c r="C529" s="52" t="s">
        <v>1063</v>
      </c>
      <c r="D529" s="53">
        <f t="shared" ref="D529:E529" si="149">D530+D535+D538+D542+D543+D550+D555+D563</f>
        <v>4665</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4665</v>
      </c>
      <c r="E563" s="53">
        <f t="shared" si="156"/>
        <v>0</v>
      </c>
      <c r="F563" s="54">
        <f t="shared" si="119"/>
        <v>0</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v>4665</v>
      </c>
      <c r="E566" s="244"/>
      <c r="F566" s="54">
        <f t="shared" si="119"/>
        <v>0</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229875</v>
      </c>
      <c r="E593" s="53">
        <f t="shared" si="167"/>
        <v>220314.75</v>
      </c>
      <c r="F593" s="54">
        <f t="shared" si="119"/>
        <v>95.841109298531819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229875</v>
      </c>
      <c r="E605" s="53">
        <f t="shared" si="171"/>
        <v>220314.75</v>
      </c>
      <c r="F605" s="54">
        <f t="shared" si="119"/>
        <v>95.841109298531819</v>
      </c>
    </row>
    <row r="606" spans="1:6" ht="24" x14ac:dyDescent="0.2">
      <c r="A606" s="55">
        <v>5443</v>
      </c>
      <c r="B606" s="87" t="s">
        <v>1207</v>
      </c>
      <c r="C606" s="52" t="s">
        <v>1208</v>
      </c>
      <c r="D606" s="244">
        <v>229875</v>
      </c>
      <c r="E606" s="244">
        <v>220314.75</v>
      </c>
      <c r="F606" s="54">
        <f t="shared" si="119"/>
        <v>95.841109298531819</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3779685.25</v>
      </c>
      <c r="F635" s="54" t="str">
        <f t="shared" si="119"/>
        <v>-</v>
      </c>
    </row>
    <row r="636" spans="1:6" ht="12.75" customHeight="1" x14ac:dyDescent="0.2">
      <c r="A636" s="55" t="s">
        <v>606</v>
      </c>
      <c r="B636" s="87" t="s">
        <v>1267</v>
      </c>
      <c r="C636" s="52" t="s">
        <v>1268</v>
      </c>
      <c r="D636" s="53">
        <f t="shared" ref="D636:E636" si="179">IF(D528-D420&gt;=0,D528-D420,0)</f>
        <v>234540</v>
      </c>
      <c r="E636" s="53">
        <f t="shared" si="179"/>
        <v>0</v>
      </c>
      <c r="F636" s="54">
        <f t="shared" si="119"/>
        <v>0</v>
      </c>
    </row>
    <row r="637" spans="1:6" ht="12.75" customHeight="1" x14ac:dyDescent="0.2">
      <c r="A637" s="55">
        <v>92213</v>
      </c>
      <c r="B637" s="87" t="s">
        <v>1269</v>
      </c>
      <c r="C637" s="52" t="s">
        <v>1270</v>
      </c>
      <c r="D637" s="244">
        <v>1563460</v>
      </c>
      <c r="E637" s="244">
        <v>1328920.28</v>
      </c>
      <c r="F637" s="54">
        <f t="shared" si="119"/>
        <v>84.998674734243281</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105807053</v>
      </c>
      <c r="E639" s="53">
        <f t="shared" si="180"/>
        <v>122970547.52</v>
      </c>
      <c r="F639" s="54">
        <f t="shared" si="119"/>
        <v>116.22150323003515</v>
      </c>
    </row>
    <row r="640" spans="1:6" ht="12.75" customHeight="1" x14ac:dyDescent="0.2">
      <c r="A640" s="55" t="s">
        <v>606</v>
      </c>
      <c r="B640" s="87" t="s">
        <v>1275</v>
      </c>
      <c r="C640" s="52" t="s">
        <v>1276</v>
      </c>
      <c r="D640" s="53">
        <f t="shared" ref="D640:E640" si="181">D413+D528</f>
        <v>102124332</v>
      </c>
      <c r="E640" s="53">
        <f t="shared" si="181"/>
        <v>121050064.47</v>
      </c>
      <c r="F640" s="54">
        <f t="shared" si="119"/>
        <v>118.53205019740057</v>
      </c>
    </row>
    <row r="641" spans="1:6" ht="12.75" customHeight="1" x14ac:dyDescent="0.2">
      <c r="A641" s="55" t="s">
        <v>606</v>
      </c>
      <c r="B641" s="87" t="s">
        <v>1277</v>
      </c>
      <c r="C641" s="52" t="s">
        <v>1278</v>
      </c>
      <c r="D641" s="53">
        <f t="shared" ref="D641:E641" si="182">IF(D639&gt;=D640,D639-D640,0)</f>
        <v>3682721</v>
      </c>
      <c r="E641" s="53">
        <f t="shared" si="182"/>
        <v>1920483.049999997</v>
      </c>
      <c r="F641" s="54">
        <f t="shared" si="119"/>
        <v>52.148480702176379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76367.289999999804</v>
      </c>
      <c r="F643" s="54" t="str">
        <f t="shared" si="119"/>
        <v>-</v>
      </c>
    </row>
    <row r="644" spans="1:6" ht="24" x14ac:dyDescent="0.2">
      <c r="A644" s="62" t="s">
        <v>1283</v>
      </c>
      <c r="B644" s="87" t="s">
        <v>1284</v>
      </c>
      <c r="C644" s="63" t="s">
        <v>1283</v>
      </c>
      <c r="D644" s="53">
        <f t="shared" ref="D644:E644" si="185">IF(D417-D416+D638-D637&gt;=0,D417-D416+D638-D637,0)</f>
        <v>3574031</v>
      </c>
      <c r="E644" s="53">
        <f t="shared" si="185"/>
        <v>0</v>
      </c>
      <c r="F644" s="54">
        <f t="shared" si="119"/>
        <v>0</v>
      </c>
    </row>
    <row r="645" spans="1:6" ht="24" x14ac:dyDescent="0.2">
      <c r="A645" s="55" t="s">
        <v>606</v>
      </c>
      <c r="B645" s="87" t="s">
        <v>1285</v>
      </c>
      <c r="C645" s="52" t="s">
        <v>1286</v>
      </c>
      <c r="D645" s="53">
        <f t="shared" ref="D645:E645" si="186">IF(D641+D643-D642-D644&gt;=0,D641+D643-D642-D644,0)</f>
        <v>108690</v>
      </c>
      <c r="E645" s="53">
        <f t="shared" si="186"/>
        <v>1996850.3399999968</v>
      </c>
      <c r="F645" s="54">
        <f t="shared" si="119"/>
        <v>1837.1978470880456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6136119</v>
      </c>
      <c r="E647" s="245">
        <v>6801243.1299999999</v>
      </c>
      <c r="F647" s="59">
        <f t="shared" si="119"/>
        <v>110.83949203071192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1476198</v>
      </c>
      <c r="E649" s="244">
        <v>4607807.0199999996</v>
      </c>
      <c r="F649" s="54">
        <f t="shared" ref="F649:F724" si="188">IF(D649&lt;&gt;0,IF(E649/D649&gt;=100,"&gt;&gt;100",E649/D649*100),"-")</f>
        <v>312.14017496297919</v>
      </c>
    </row>
    <row r="650" spans="1:6" ht="12.75" customHeight="1" x14ac:dyDescent="0.2">
      <c r="A650" s="55" t="s">
        <v>1294</v>
      </c>
      <c r="B650" s="87" t="s">
        <v>1295</v>
      </c>
      <c r="C650" s="52" t="s">
        <v>1294</v>
      </c>
      <c r="D650" s="244">
        <v>45078348</v>
      </c>
      <c r="E650" s="244">
        <v>62897424.490000002</v>
      </c>
      <c r="F650" s="54">
        <f t="shared" si="188"/>
        <v>139.52912491380562</v>
      </c>
    </row>
    <row r="651" spans="1:6" ht="12.75" customHeight="1" x14ac:dyDescent="0.2">
      <c r="A651" s="55" t="s">
        <v>1296</v>
      </c>
      <c r="B651" s="87" t="s">
        <v>1297</v>
      </c>
      <c r="C651" s="52" t="s">
        <v>1296</v>
      </c>
      <c r="D651" s="244">
        <v>41946739</v>
      </c>
      <c r="E651" s="244">
        <v>60800597.18</v>
      </c>
      <c r="F651" s="54">
        <f t="shared" si="188"/>
        <v>144.94713684417758</v>
      </c>
    </row>
    <row r="652" spans="1:6" ht="24" x14ac:dyDescent="0.2">
      <c r="A652" s="55">
        <v>11</v>
      </c>
      <c r="B652" s="87" t="s">
        <v>1298</v>
      </c>
      <c r="C652" s="52" t="s">
        <v>1299</v>
      </c>
      <c r="D652" s="53">
        <f t="shared" ref="D652:E652" si="189">+D649+D650-D651</f>
        <v>4607807</v>
      </c>
      <c r="E652" s="53">
        <f t="shared" si="189"/>
        <v>6704634.3300000057</v>
      </c>
      <c r="F652" s="54">
        <f t="shared" si="188"/>
        <v>145.50597127874511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334</v>
      </c>
      <c r="E654" s="264">
        <v>337</v>
      </c>
      <c r="F654" s="54">
        <f t="shared" si="188"/>
        <v>100.89820359281435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328</v>
      </c>
      <c r="E656" s="264">
        <v>330</v>
      </c>
      <c r="F656" s="54">
        <f t="shared" si="188"/>
        <v>100.60975609756098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v>16160</v>
      </c>
      <c r="E670" s="244">
        <v>27699.84</v>
      </c>
      <c r="F670" s="54">
        <f t="shared" si="188"/>
        <v>171.409900990099</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v>145121.97</v>
      </c>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156998</v>
      </c>
      <c r="E696" s="244">
        <v>432051.52</v>
      </c>
      <c r="F696" s="54">
        <f t="shared" si="188"/>
        <v>275.19555663129466</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9623300</v>
      </c>
      <c r="E710" s="244">
        <v>11847618.58</v>
      </c>
      <c r="F710" s="54">
        <f t="shared" si="188"/>
        <v>123.11388588114265</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187903</v>
      </c>
      <c r="E716" s="244">
        <v>108683.23</v>
      </c>
      <c r="F716" s="54">
        <f t="shared" si="188"/>
        <v>57.840071739142005</v>
      </c>
    </row>
    <row r="717" spans="1:6" ht="12.75" customHeight="1" x14ac:dyDescent="0.2">
      <c r="A717" s="55">
        <v>31215</v>
      </c>
      <c r="B717" s="87" t="s">
        <v>1411</v>
      </c>
      <c r="C717" s="52" t="s">
        <v>1412</v>
      </c>
      <c r="D717" s="244">
        <v>43701</v>
      </c>
      <c r="E717" s="244">
        <v>58155.3</v>
      </c>
      <c r="F717" s="54">
        <f t="shared" si="188"/>
        <v>133.07544449783759</v>
      </c>
    </row>
    <row r="718" spans="1:6" ht="12.75" customHeight="1" x14ac:dyDescent="0.2">
      <c r="A718" s="55">
        <v>32121</v>
      </c>
      <c r="B718" s="87" t="s">
        <v>1413</v>
      </c>
      <c r="C718" s="52" t="s">
        <v>1414</v>
      </c>
      <c r="D718" s="244">
        <v>1672317</v>
      </c>
      <c r="E718" s="244">
        <v>1808444.64</v>
      </c>
      <c r="F718" s="54">
        <f t="shared" si="188"/>
        <v>108.14006196193664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79300</v>
      </c>
      <c r="E720" s="244">
        <v>159950</v>
      </c>
      <c r="F720" s="54">
        <f t="shared" si="188"/>
        <v>201.70239596469105</v>
      </c>
    </row>
    <row r="721" spans="1:6" ht="12.75" customHeight="1" x14ac:dyDescent="0.2">
      <c r="A721" s="55" t="s">
        <v>1419</v>
      </c>
      <c r="B721" s="87" t="s">
        <v>1420</v>
      </c>
      <c r="C721" s="52" t="s">
        <v>1419</v>
      </c>
      <c r="D721" s="244">
        <v>631226</v>
      </c>
      <c r="E721" s="244">
        <v>482557.23</v>
      </c>
      <c r="F721" s="54">
        <f t="shared" si="188"/>
        <v>76.447616226201077</v>
      </c>
    </row>
    <row r="722" spans="1:6" ht="12.75" customHeight="1" x14ac:dyDescent="0.2">
      <c r="A722" s="55" t="s">
        <v>1421</v>
      </c>
      <c r="B722" s="87" t="s">
        <v>1422</v>
      </c>
      <c r="C722" s="52" t="s">
        <v>1421</v>
      </c>
      <c r="D722" s="244">
        <v>90884</v>
      </c>
      <c r="E722" s="244">
        <v>82899.199999999997</v>
      </c>
      <c r="F722" s="54">
        <f t="shared" si="188"/>
        <v>91.214295145460142</v>
      </c>
    </row>
    <row r="723" spans="1:6" ht="12.75" customHeight="1" x14ac:dyDescent="0.2">
      <c r="A723" s="55" t="s">
        <v>1423</v>
      </c>
      <c r="B723" s="87" t="s">
        <v>1424</v>
      </c>
      <c r="C723" s="52" t="s">
        <v>1423</v>
      </c>
      <c r="D723" s="244">
        <v>2225</v>
      </c>
      <c r="E723" s="244">
        <v>16376.38</v>
      </c>
      <c r="F723" s="54">
        <f t="shared" si="188"/>
        <v>736.01707865168532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19184</v>
      </c>
      <c r="E726" s="244">
        <v>38775.29</v>
      </c>
      <c r="F726" s="54">
        <f t="shared" si="190"/>
        <v>202.12307130942452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v>67172.600000000006</v>
      </c>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v>55007</v>
      </c>
      <c r="E744" s="244">
        <v>46910.49</v>
      </c>
      <c r="F744" s="54">
        <f t="shared" si="190"/>
        <v>85.280946061410361</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v>4000000</v>
      </c>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229875</v>
      </c>
      <c r="E955" s="244">
        <v>220314.75</v>
      </c>
      <c r="F955" s="54">
        <f t="shared" si="190"/>
        <v>95.841109298531819</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6"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110365980</v>
      </c>
      <c r="E6" s="231">
        <f t="shared" si="0"/>
        <v>117709796.21000004</v>
      </c>
      <c r="F6" s="232">
        <f t="shared" ref="F6:F260" si="1">IF(D6&gt;0,IF(E6/D6&gt;=100,"&gt;&gt;100",E6/D6*100),"-")</f>
        <v>106.65405789900116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95985012</v>
      </c>
      <c r="E7" s="106">
        <f t="shared" si="2"/>
        <v>100267467.31000003</v>
      </c>
      <c r="F7" s="95">
        <f t="shared" si="1"/>
        <v>104.46158751326722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11886584</v>
      </c>
      <c r="E8" s="106">
        <f>E9+E10-E11</f>
        <v>12040075.399999999</v>
      </c>
      <c r="F8" s="95">
        <f t="shared" si="1"/>
        <v>101.2912995020268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9320395</v>
      </c>
      <c r="E9" s="249">
        <v>9320395.0899999999</v>
      </c>
      <c r="F9" s="95">
        <f t="shared" si="1"/>
        <v>100.00000096562431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2653909</v>
      </c>
      <c r="E10" s="249">
        <v>2917794.19</v>
      </c>
      <c r="F10" s="95">
        <f t="shared" si="1"/>
        <v>109.94326444501299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87720</v>
      </c>
      <c r="E11" s="249">
        <v>198113.88</v>
      </c>
      <c r="F11" s="95">
        <f t="shared" si="1"/>
        <v>225.84801641586867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83230716</v>
      </c>
      <c r="E12" s="106">
        <f t="shared" si="3"/>
        <v>87402316.280000031</v>
      </c>
      <c r="F12" s="95">
        <f t="shared" si="1"/>
        <v>105.01209226651376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73845644</v>
      </c>
      <c r="E13" s="106">
        <f t="shared" si="4"/>
        <v>77188306.530000001</v>
      </c>
      <c r="F13" s="95">
        <f t="shared" si="1"/>
        <v>104.52655342812096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117606799</v>
      </c>
      <c r="E15" s="249">
        <v>121744224.95999999</v>
      </c>
      <c r="F15" s="95">
        <f t="shared" si="1"/>
        <v>103.51801596096497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3888684</v>
      </c>
      <c r="E17" s="249">
        <v>4675359.04</v>
      </c>
      <c r="F17" s="95">
        <f t="shared" si="1"/>
        <v>120.22985256708954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47649839</v>
      </c>
      <c r="E18" s="249">
        <v>49231277.469999999</v>
      </c>
      <c r="F18" s="95">
        <f t="shared" si="1"/>
        <v>103.31887473953481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5619023</v>
      </c>
      <c r="E19" s="106">
        <f t="shared" si="5"/>
        <v>6532371.1700000092</v>
      </c>
      <c r="F19" s="95">
        <f t="shared" si="1"/>
        <v>116.2545725475765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8554269</v>
      </c>
      <c r="E20" s="249">
        <v>8480842.3100000005</v>
      </c>
      <c r="F20" s="95">
        <f t="shared" si="1"/>
        <v>99.141636883291852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1822994</v>
      </c>
      <c r="E21" s="249">
        <v>1783111.2</v>
      </c>
      <c r="F21" s="95">
        <f t="shared" si="1"/>
        <v>97.812236354041758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1988723</v>
      </c>
      <c r="E22" s="249">
        <v>2020023.84</v>
      </c>
      <c r="F22" s="95">
        <f t="shared" si="1"/>
        <v>101.57391652834508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48087757</v>
      </c>
      <c r="E23" s="249">
        <v>49803231.090000004</v>
      </c>
      <c r="F23" s="95">
        <f t="shared" si="1"/>
        <v>103.56738221331472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2784180</v>
      </c>
      <c r="E24" s="249">
        <v>2780182.95</v>
      </c>
      <c r="F24" s="95">
        <f t="shared" si="1"/>
        <v>99.85643708380924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7714</v>
      </c>
      <c r="E25" s="249">
        <v>7713.54</v>
      </c>
      <c r="F25" s="95">
        <f t="shared" si="1"/>
        <v>99.994036816178379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6432139</v>
      </c>
      <c r="E26" s="249">
        <v>6671215.0899999999</v>
      </c>
      <c r="F26" s="95">
        <f t="shared" si="1"/>
        <v>103.71689868642453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64058753</v>
      </c>
      <c r="E28" s="249">
        <v>65013948.850000001</v>
      </c>
      <c r="F28" s="95">
        <f t="shared" si="1"/>
        <v>101.49112463990674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20003</v>
      </c>
      <c r="E29" s="106">
        <f t="shared" si="6"/>
        <v>10401.620000000112</v>
      </c>
      <c r="F29" s="95">
        <f t="shared" si="1"/>
        <v>52.000299955007314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3359064</v>
      </c>
      <c r="E30" s="249">
        <v>3359063.91</v>
      </c>
      <c r="F30" s="95">
        <f t="shared" si="1"/>
        <v>99.999997320682198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3339061</v>
      </c>
      <c r="E34" s="249">
        <v>3348662.29</v>
      </c>
      <c r="F34" s="95">
        <f t="shared" si="1"/>
        <v>100.28754461209304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3655529</v>
      </c>
      <c r="E35" s="106">
        <f t="shared" si="7"/>
        <v>3655528.84</v>
      </c>
      <c r="F35" s="95">
        <f t="shared" si="1"/>
        <v>99.9999956230685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3652529</v>
      </c>
      <c r="E36" s="249">
        <v>3652528.84</v>
      </c>
      <c r="F36" s="95">
        <f t="shared" si="1"/>
        <v>99.999995619473509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61754</v>
      </c>
      <c r="E37" s="249">
        <v>61753.78</v>
      </c>
      <c r="F37" s="95">
        <f t="shared" si="1"/>
        <v>99.999643747773419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58754</v>
      </c>
      <c r="E40" s="249">
        <v>58753.78</v>
      </c>
      <c r="F40" s="95">
        <f t="shared" si="1"/>
        <v>99.999625557408862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90517</v>
      </c>
      <c r="E45" s="106">
        <f t="shared" si="9"/>
        <v>15708.120000000112</v>
      </c>
      <c r="F45" s="95">
        <f t="shared" si="1"/>
        <v>17.35377884817229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2018978</v>
      </c>
      <c r="E47" s="249">
        <v>1978631.29</v>
      </c>
      <c r="F47" s="95">
        <f t="shared" si="1"/>
        <v>98.001627060819885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1928461</v>
      </c>
      <c r="E50" s="249">
        <v>1962923.17</v>
      </c>
      <c r="F50" s="95">
        <f t="shared" si="1"/>
        <v>101.78702965732778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18492</v>
      </c>
      <c r="E51" s="249">
        <v>18492.02</v>
      </c>
      <c r="F51" s="95">
        <f t="shared" si="1"/>
        <v>100.00010815487779</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3271971</v>
      </c>
      <c r="E54" s="249">
        <v>3627040.11</v>
      </c>
      <c r="F54" s="95">
        <f t="shared" si="1"/>
        <v>110.85184159639556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3271971</v>
      </c>
      <c r="E55" s="249">
        <v>3627040.11</v>
      </c>
      <c r="F55" s="95">
        <f t="shared" si="1"/>
        <v>110.85184159639556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199333</v>
      </c>
      <c r="E56" s="106">
        <f t="shared" si="11"/>
        <v>123414.49</v>
      </c>
      <c r="F56" s="95">
        <f t="shared" si="1"/>
        <v>61.913727280480401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146614</v>
      </c>
      <c r="E57" s="249">
        <v>123414.49</v>
      </c>
      <c r="F57" s="95">
        <f t="shared" si="1"/>
        <v>84.176470187021707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52719</v>
      </c>
      <c r="E61" s="249"/>
      <c r="F61" s="95">
        <f t="shared" si="1"/>
        <v>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649887</v>
      </c>
      <c r="E63" s="106">
        <f t="shared" si="12"/>
        <v>683169.12</v>
      </c>
      <c r="F63" s="95">
        <f t="shared" si="1"/>
        <v>105.12121645763033</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649887</v>
      </c>
      <c r="E65" s="249">
        <v>683169.12</v>
      </c>
      <c r="F65" s="95">
        <f t="shared" si="1"/>
        <v>105.12121645763033</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14380968</v>
      </c>
      <c r="E68" s="106">
        <f t="shared" si="13"/>
        <v>17442328.900000002</v>
      </c>
      <c r="F68" s="95">
        <f t="shared" si="1"/>
        <v>121.28758578699295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4607807</v>
      </c>
      <c r="E69" s="106">
        <f t="shared" si="14"/>
        <v>6704634.3300000001</v>
      </c>
      <c r="F69" s="95">
        <f t="shared" si="1"/>
        <v>145.50597127874497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4605815</v>
      </c>
      <c r="E70" s="106">
        <f t="shared" si="15"/>
        <v>6662365.7800000003</v>
      </c>
      <c r="F70" s="95">
        <f t="shared" si="1"/>
        <v>144.65118073565699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4605815</v>
      </c>
      <c r="E72" s="249">
        <v>6662365.7800000003</v>
      </c>
      <c r="F72" s="95">
        <f t="shared" si="1"/>
        <v>144.65118073565699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v>42268.55</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1992</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430677</v>
      </c>
      <c r="E78" s="106">
        <f>E79+SUM(E82:E84)-E85+E86</f>
        <v>485859.59</v>
      </c>
      <c r="F78" s="95">
        <f t="shared" si="1"/>
        <v>112.81298745927924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4665</v>
      </c>
      <c r="E82" s="249">
        <v>4665</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7824.15</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426012</v>
      </c>
      <c r="E86" s="249">
        <v>473370.44</v>
      </c>
      <c r="F86" s="95">
        <f t="shared" si="1"/>
        <v>111.11669154859487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22520</v>
      </c>
      <c r="E134" s="106">
        <f t="shared" si="23"/>
        <v>22520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22520</v>
      </c>
      <c r="E135" s="106">
        <f t="shared" si="24"/>
        <v>22520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22520</v>
      </c>
      <c r="E141" s="249">
        <v>22520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3077296</v>
      </c>
      <c r="E146" s="106">
        <f t="shared" si="26"/>
        <v>3362791.88</v>
      </c>
      <c r="F146" s="95">
        <f t="shared" si="1"/>
        <v>109.27749166800984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24</v>
      </c>
      <c r="E158" s="249"/>
      <c r="F158" s="95">
        <f t="shared" si="1"/>
        <v>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1922027</v>
      </c>
      <c r="E159" s="249">
        <v>2017866.27</v>
      </c>
      <c r="F159" s="95">
        <f t="shared" si="1"/>
        <v>104.98636439550538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1747383</v>
      </c>
      <c r="E160" s="249">
        <v>2095430.94</v>
      </c>
      <c r="F160" s="95">
        <f t="shared" si="1"/>
        <v>119.91824001950344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592138</v>
      </c>
      <c r="E163" s="249">
        <v>750505.33</v>
      </c>
      <c r="F163" s="95">
        <f t="shared" si="1"/>
        <v>126.74500369846217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106549</v>
      </c>
      <c r="E164" s="106">
        <f t="shared" si="28"/>
        <v>65279.97</v>
      </c>
      <c r="F164" s="95">
        <f t="shared" si="1"/>
        <v>61.267557649532144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106549</v>
      </c>
      <c r="E166" s="249">
        <v>65279.97</v>
      </c>
      <c r="F166" s="95">
        <f t="shared" si="1"/>
        <v>61.267557649532144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6136119</v>
      </c>
      <c r="E170" s="106">
        <f t="shared" si="29"/>
        <v>6801243.1299999999</v>
      </c>
      <c r="F170" s="95">
        <f t="shared" si="1"/>
        <v>110.83949203071192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62960</v>
      </c>
      <c r="E171" s="249">
        <v>10243.08</v>
      </c>
      <c r="F171" s="95">
        <f t="shared" si="1"/>
        <v>16.269186785260484</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6073159</v>
      </c>
      <c r="E173" s="249">
        <v>6791000.0499999998</v>
      </c>
      <c r="F173" s="95">
        <f t="shared" si="1"/>
        <v>111.81989554365363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110365980</v>
      </c>
      <c r="E175" s="106">
        <f t="shared" si="30"/>
        <v>117709796.20999999</v>
      </c>
      <c r="F175" s="95">
        <f t="shared" si="1"/>
        <v>106.6540578990011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14041849</v>
      </c>
      <c r="E176" s="106">
        <f t="shared" si="31"/>
        <v>18790858.25</v>
      </c>
      <c r="F176" s="95">
        <f t="shared" si="1"/>
        <v>133.82039822533343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12544993</v>
      </c>
      <c r="E177" s="106">
        <f t="shared" si="32"/>
        <v>11954103.1</v>
      </c>
      <c r="F177" s="95">
        <f t="shared" si="1"/>
        <v>95.289834757181609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6014520</v>
      </c>
      <c r="E178" s="249">
        <v>6626357.6600000001</v>
      </c>
      <c r="F178" s="95">
        <f t="shared" si="1"/>
        <v>110.17267645630906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3663672</v>
      </c>
      <c r="E179" s="249">
        <v>2527944.34</v>
      </c>
      <c r="F179" s="95">
        <f t="shared" si="1"/>
        <v>69.000290964911699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3810</v>
      </c>
      <c r="E180" s="106">
        <f t="shared" si="33"/>
        <v>5105</v>
      </c>
      <c r="F180" s="95">
        <f t="shared" si="1"/>
        <v>133.98950131233596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3810</v>
      </c>
      <c r="E183" s="249">
        <v>5105</v>
      </c>
      <c r="F183" s="95">
        <f t="shared" si="1"/>
        <v>133.98950131233596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2862991</v>
      </c>
      <c r="E188" s="249">
        <v>2794696.1</v>
      </c>
      <c r="F188" s="95">
        <f t="shared" si="1"/>
        <v>97.614561135539731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145614</v>
      </c>
      <c r="E189" s="249">
        <v>1705828.36</v>
      </c>
      <c r="F189" s="95">
        <f t="shared" si="1"/>
        <v>1171.4727704753666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1351242</v>
      </c>
      <c r="E206" s="106">
        <f t="shared" si="37"/>
        <v>5130926.79</v>
      </c>
      <c r="F206" s="95">
        <f t="shared" si="1"/>
        <v>379.71930934651232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1351242</v>
      </c>
      <c r="E207" s="106">
        <f t="shared" si="38"/>
        <v>5130926.79</v>
      </c>
      <c r="F207" s="95">
        <f t="shared" si="1"/>
        <v>379.71930934651232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v>4000000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1351242</v>
      </c>
      <c r="E212" s="249">
        <v>1130926.79</v>
      </c>
      <c r="F212" s="95">
        <f t="shared" si="1"/>
        <v>83.695355088133738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96324131</v>
      </c>
      <c r="E237" s="106">
        <f t="shared" si="41"/>
        <v>98918937.959999993</v>
      </c>
      <c r="F237" s="95">
        <f t="shared" si="1"/>
        <v>102.69382856929172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94028724</v>
      </c>
      <c r="E238" s="106">
        <f t="shared" si="42"/>
        <v>94498212.659999996</v>
      </c>
      <c r="F238" s="95">
        <f t="shared" si="1"/>
        <v>100.4993034468914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95362309</v>
      </c>
      <c r="E239" s="106">
        <f t="shared" si="43"/>
        <v>99605583.189999998</v>
      </c>
      <c r="F239" s="95">
        <f t="shared" si="1"/>
        <v>104.44963448819176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58632134</v>
      </c>
      <c r="E240" s="249">
        <v>57724115.159999996</v>
      </c>
      <c r="F240" s="95">
        <f t="shared" si="1"/>
        <v>98.451329027184983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36730175</v>
      </c>
      <c r="E241" s="249">
        <v>41881468.030000001</v>
      </c>
      <c r="F241" s="95">
        <f t="shared" si="1"/>
        <v>114.0246895910515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1333585</v>
      </c>
      <c r="E242" s="106">
        <f t="shared" si="44"/>
        <v>5107370.53</v>
      </c>
      <c r="F242" s="95">
        <f t="shared" si="1"/>
        <v>382.98050218021353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1333585</v>
      </c>
      <c r="E244" s="249">
        <v>5107370.53</v>
      </c>
      <c r="F244" s="95">
        <f t="shared" si="1"/>
        <v>382.98050218021353</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108690</v>
      </c>
      <c r="E245" s="106">
        <f t="shared" si="45"/>
        <v>1996850.3399999999</v>
      </c>
      <c r="F245" s="95">
        <f t="shared" si="1"/>
        <v>1837.1978470880485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14503517</v>
      </c>
      <c r="E246" s="106">
        <f t="shared" si="46"/>
        <v>20114610</v>
      </c>
      <c r="F246" s="95">
        <f t="shared" si="1"/>
        <v>138.68780930859737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13174597</v>
      </c>
      <c r="E247" s="249">
        <v>15006004.470000001</v>
      </c>
      <c r="F247" s="95">
        <f t="shared" si="1"/>
        <v>113.9010511668782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1328920</v>
      </c>
      <c r="E249" s="249">
        <v>5108605.53</v>
      </c>
      <c r="F249" s="95">
        <f t="shared" si="1"/>
        <v>384.41783779309515</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14394827</v>
      </c>
      <c r="E250" s="106">
        <f t="shared" si="47"/>
        <v>18117759.66</v>
      </c>
      <c r="F250" s="95">
        <f t="shared" si="1"/>
        <v>125.8629899477083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14394827</v>
      </c>
      <c r="E252" s="249">
        <v>18117759.66</v>
      </c>
      <c r="F252" s="95">
        <f t="shared" si="1"/>
        <v>125.8629899477083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1896</v>
      </c>
      <c r="E254" s="249"/>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2082064</v>
      </c>
      <c r="E255" s="249">
        <v>2358594.9900000002</v>
      </c>
      <c r="F255" s="95">
        <f t="shared" si="1"/>
        <v>113.28157972089237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106549</v>
      </c>
      <c r="E256" s="249">
        <v>65279.97</v>
      </c>
      <c r="F256" s="95">
        <f t="shared" si="1"/>
        <v>61.267557649532144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5360595</v>
      </c>
      <c r="E259" s="106">
        <f t="shared" si="49"/>
        <v>11175476.699999999</v>
      </c>
      <c r="F259" s="95">
        <f t="shared" si="1"/>
        <v>208.47455739521453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5360595</v>
      </c>
      <c r="E260" s="250">
        <v>11175476.699999999</v>
      </c>
      <c r="F260" s="99">
        <f t="shared" si="1"/>
        <v>208.47455739521453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3346361</v>
      </c>
      <c r="E264" s="249">
        <v>1954520.67</v>
      </c>
      <c r="F264" s="95">
        <f t="shared" si="50"/>
        <v>58.407346667021272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323073</v>
      </c>
      <c r="E265" s="249">
        <v>2158776.54</v>
      </c>
      <c r="F265" s="95">
        <f t="shared" si="50"/>
        <v>668.20085243892254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106549</v>
      </c>
      <c r="E267" s="249">
        <v>65279.97</v>
      </c>
      <c r="F267" s="95">
        <f t="shared" si="50"/>
        <v>61.267557649532144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162853</v>
      </c>
      <c r="E268" s="249">
        <v>65279.97</v>
      </c>
      <c r="F268" s="95">
        <f t="shared" si="50"/>
        <v>40.085211816791833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263159</v>
      </c>
      <c r="E271" s="249">
        <v>297708.75</v>
      </c>
      <c r="F271" s="95">
        <f t="shared" si="50"/>
        <v>113.12884985883058</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1189689</v>
      </c>
      <c r="E287" s="249">
        <v>186316.92</v>
      </c>
      <c r="F287" s="95">
        <f t="shared" si="50"/>
        <v>15.660976944394713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11355304</v>
      </c>
      <c r="E288" s="249">
        <v>11767786.18</v>
      </c>
      <c r="F288" s="95">
        <f t="shared" si="50"/>
        <v>103.63250671228177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145614</v>
      </c>
      <c r="E290" s="249">
        <v>1705828.36</v>
      </c>
      <c r="F290" s="95">
        <f t="shared" si="50"/>
        <v>1171.4727704753666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1351242</v>
      </c>
      <c r="E294" s="249">
        <v>5130926.79</v>
      </c>
      <c r="F294" s="95">
        <f t="shared" si="50"/>
        <v>379.71930934651232</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176813</v>
      </c>
      <c r="E298" s="249">
        <v>179010.56</v>
      </c>
      <c r="F298" s="95">
        <f t="shared" si="50"/>
        <v>101.24287241322753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16961</v>
      </c>
      <c r="E299" s="249">
        <v>14640</v>
      </c>
      <c r="F299" s="95">
        <f t="shared" si="50"/>
        <v>86.315665349920394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2322498</v>
      </c>
      <c r="E302" s="249">
        <v>2322498.15</v>
      </c>
      <c r="F302" s="95">
        <f t="shared" si="50"/>
        <v>100.00000645856315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1351242</v>
      </c>
      <c r="E309" s="249">
        <v>1130926.79</v>
      </c>
      <c r="F309" s="95">
        <f t="shared" si="50"/>
        <v>83.695355088133738</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101889792</v>
      </c>
      <c r="E114" s="83">
        <f t="shared" si="22"/>
        <v>120829749.72</v>
      </c>
      <c r="F114" s="65">
        <f t="shared" si="1"/>
        <v>118.58867051176236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101889792</v>
      </c>
      <c r="E122" s="83">
        <f t="shared" si="25"/>
        <v>120829749.72</v>
      </c>
      <c r="F122" s="65">
        <f t="shared" si="1"/>
        <v>118.58867051176236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101889792</v>
      </c>
      <c r="E124" s="251">
        <v>120829749.72</v>
      </c>
      <c r="F124" s="65">
        <f t="shared" si="1"/>
        <v>118.58867051176236</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101889792</v>
      </c>
      <c r="E141" s="108">
        <f t="shared" si="28"/>
        <v>120829749.72</v>
      </c>
      <c r="F141" s="84">
        <f t="shared" si="1"/>
        <v>118.58867051176236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372002.77</v>
      </c>
      <c r="E5" s="109">
        <f t="shared" si="0"/>
        <v>1200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372002.77</v>
      </c>
      <c r="E22" s="110">
        <f t="shared" si="3"/>
        <v>1200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372002.77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372002.77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1200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1200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14041848.5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137434126.28000003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138353.15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123049786.98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82611178.519999996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27135523.170000002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3882625.09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15135.28</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9405324.9199999999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8245986.1500000004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6000000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6000000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132685116.53000003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140947.79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123638082.42000002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81999340.870000005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28271250.890000001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3881330.2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15135.28</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9471025.1799999997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6685771.5700000003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2220314.75</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2220314.75</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18790858.25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186316.92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186316.92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186316.92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186316.92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18604541.329999998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158261.59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11609524.59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1705828.36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5130926.79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2022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opLeftCell="A48"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2023-01-30T10:57:05Z</cp:lastPrinted>
  <dcterms:created xsi:type="dcterms:W3CDTF">2022-04-01T05:14:30Z</dcterms:created>
  <dcterms:modified xsi:type="dcterms:W3CDTF">2023-01-30T13:11:32Z</dcterms:modified>
</cp:coreProperties>
</file>