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20170922\Dokumenti\KATARINA\2023\ZAVRŠN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E301" i="9" s="1"/>
  <c r="B301" i="9" s="1"/>
  <c r="G301" i="9"/>
  <c r="F301" i="9"/>
  <c r="H300" i="9"/>
  <c r="G300" i="9"/>
  <c r="F300" i="9"/>
  <c r="H299" i="9"/>
  <c r="G299" i="9"/>
  <c r="F299" i="9"/>
  <c r="H298" i="9"/>
  <c r="G298" i="9"/>
  <c r="E298" i="9" s="1"/>
  <c r="B298" i="9" s="1"/>
  <c r="F298" i="9"/>
  <c r="H297" i="9"/>
  <c r="G297" i="9"/>
  <c r="F297" i="9"/>
  <c r="H296" i="9"/>
  <c r="E296" i="9" s="1"/>
  <c r="B296" i="9" s="1"/>
  <c r="G296" i="9"/>
  <c r="F296" i="9"/>
  <c r="H295" i="9"/>
  <c r="G295" i="9"/>
  <c r="F295" i="9"/>
  <c r="H294" i="9"/>
  <c r="G294" i="9"/>
  <c r="E294" i="9" s="1"/>
  <c r="B294" i="9" s="1"/>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7" i="9"/>
  <c r="F276" i="9"/>
  <c r="L275" i="9"/>
  <c r="F275" i="9" s="1"/>
  <c r="H275" i="9"/>
  <c r="F274" i="9"/>
  <c r="I273" i="9"/>
  <c r="H273" i="9"/>
  <c r="F273" i="9"/>
  <c r="E272" i="9"/>
  <c r="M271" i="9"/>
  <c r="L271" i="9"/>
  <c r="F271" i="9" s="1"/>
  <c r="B271" i="9" s="1"/>
  <c r="E271" i="9"/>
  <c r="M270" i="9"/>
  <c r="L270" i="9"/>
  <c r="F270" i="9" s="1"/>
  <c r="B270" i="9" s="1"/>
  <c r="E270" i="9"/>
  <c r="M269" i="9"/>
  <c r="L269" i="9"/>
  <c r="F269" i="9"/>
  <c r="E269" i="9"/>
  <c r="B269" i="9" s="1"/>
  <c r="M268" i="9"/>
  <c r="L268" i="9"/>
  <c r="F268" i="9"/>
  <c r="E268" i="9"/>
  <c r="B268" i="9" s="1"/>
  <c r="M267" i="9"/>
  <c r="L267" i="9"/>
  <c r="F267" i="9" s="1"/>
  <c r="B267" i="9" s="1"/>
  <c r="E267" i="9"/>
  <c r="M266" i="9"/>
  <c r="L266" i="9"/>
  <c r="F266" i="9" s="1"/>
  <c r="B266" i="9" s="1"/>
  <c r="E266" i="9"/>
  <c r="M265" i="9"/>
  <c r="L265" i="9"/>
  <c r="F265" i="9"/>
  <c r="E265" i="9"/>
  <c r="B265" i="9" s="1"/>
  <c r="M264" i="9"/>
  <c r="L264" i="9"/>
  <c r="F264" i="9"/>
  <c r="E264" i="9"/>
  <c r="B264" i="9" s="1"/>
  <c r="M263" i="9"/>
  <c r="L263" i="9"/>
  <c r="F263" i="9" s="1"/>
  <c r="B263" i="9" s="1"/>
  <c r="E263" i="9"/>
  <c r="M262" i="9"/>
  <c r="L262" i="9"/>
  <c r="F262" i="9" s="1"/>
  <c r="B262" i="9" s="1"/>
  <c r="E262" i="9"/>
  <c r="M261" i="9"/>
  <c r="L261" i="9"/>
  <c r="F261" i="9"/>
  <c r="E261" i="9"/>
  <c r="B261" i="9" s="1"/>
  <c r="M260" i="9"/>
  <c r="L260" i="9"/>
  <c r="F260" i="9"/>
  <c r="E260" i="9"/>
  <c r="B260" i="9" s="1"/>
  <c r="M259" i="9"/>
  <c r="L259" i="9"/>
  <c r="F259" i="9" s="1"/>
  <c r="B259" i="9" s="1"/>
  <c r="E259" i="9"/>
  <c r="M258" i="9"/>
  <c r="L258" i="9"/>
  <c r="F258" i="9" s="1"/>
  <c r="B258" i="9" s="1"/>
  <c r="E258" i="9"/>
  <c r="M257" i="9"/>
  <c r="L257" i="9"/>
  <c r="F257" i="9"/>
  <c r="E257" i="9"/>
  <c r="B257" i="9" s="1"/>
  <c r="M256" i="9"/>
  <c r="L256" i="9"/>
  <c r="F256" i="9"/>
  <c r="E256" i="9"/>
  <c r="B256" i="9" s="1"/>
  <c r="M255" i="9"/>
  <c r="L255" i="9"/>
  <c r="F255" i="9" s="1"/>
  <c r="B255" i="9" s="1"/>
  <c r="E255" i="9"/>
  <c r="M254" i="9"/>
  <c r="L254" i="9"/>
  <c r="F254" i="9" s="1"/>
  <c r="B254" i="9" s="1"/>
  <c r="E254" i="9"/>
  <c r="M253" i="9"/>
  <c r="L253" i="9"/>
  <c r="F253" i="9"/>
  <c r="E253" i="9"/>
  <c r="B253" i="9" s="1"/>
  <c r="M252" i="9"/>
  <c r="L252" i="9"/>
  <c r="F252" i="9"/>
  <c r="E252" i="9"/>
  <c r="B252" i="9" s="1"/>
  <c r="M251" i="9"/>
  <c r="L251" i="9"/>
  <c r="F251" i="9" s="1"/>
  <c r="B251" i="9" s="1"/>
  <c r="E251" i="9"/>
  <c r="M250" i="9"/>
  <c r="L250" i="9"/>
  <c r="F250" i="9" s="1"/>
  <c r="B250" i="9" s="1"/>
  <c r="E250" i="9"/>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F244" i="9"/>
  <c r="E244" i="9"/>
  <c r="B244" i="9" s="1"/>
  <c r="M243" i="9"/>
  <c r="L243" i="9"/>
  <c r="F243" i="9" s="1"/>
  <c r="B243" i="9" s="1"/>
  <c r="E243" i="9"/>
  <c r="M242" i="9"/>
  <c r="L242" i="9"/>
  <c r="F242" i="9" s="1"/>
  <c r="B242" i="9" s="1"/>
  <c r="E242" i="9"/>
  <c r="M241" i="9"/>
  <c r="L241" i="9"/>
  <c r="F241" i="9"/>
  <c r="E241" i="9"/>
  <c r="B241" i="9" s="1"/>
  <c r="M240" i="9"/>
  <c r="L240" i="9"/>
  <c r="F240" i="9"/>
  <c r="E240" i="9"/>
  <c r="B240" i="9" s="1"/>
  <c r="M239" i="9"/>
  <c r="L239" i="9"/>
  <c r="F239" i="9" s="1"/>
  <c r="B239" i="9" s="1"/>
  <c r="E239" i="9"/>
  <c r="M238" i="9"/>
  <c r="L238" i="9"/>
  <c r="F238" i="9" s="1"/>
  <c r="B238" i="9" s="1"/>
  <c r="E238" i="9"/>
  <c r="M237" i="9"/>
  <c r="L237" i="9"/>
  <c r="F237" i="9"/>
  <c r="E237" i="9"/>
  <c r="B237" i="9" s="1"/>
  <c r="M236" i="9"/>
  <c r="L236" i="9"/>
  <c r="F236" i="9"/>
  <c r="E236" i="9"/>
  <c r="B236" i="9" s="1"/>
  <c r="M235" i="9"/>
  <c r="L235" i="9"/>
  <c r="F235" i="9" s="1"/>
  <c r="B235" i="9" s="1"/>
  <c r="E235" i="9"/>
  <c r="M234" i="9"/>
  <c r="L234" i="9"/>
  <c r="F234" i="9" s="1"/>
  <c r="B234" i="9" s="1"/>
  <c r="E234" i="9"/>
  <c r="M233" i="9"/>
  <c r="L233" i="9"/>
  <c r="F233" i="9"/>
  <c r="E233" i="9"/>
  <c r="B233" i="9" s="1"/>
  <c r="M232" i="9"/>
  <c r="L232" i="9"/>
  <c r="F232" i="9"/>
  <c r="E232" i="9"/>
  <c r="B232" i="9" s="1"/>
  <c r="M231" i="9"/>
  <c r="L231" i="9"/>
  <c r="F231" i="9" s="1"/>
  <c r="B231" i="9" s="1"/>
  <c r="E231" i="9"/>
  <c r="M230" i="9"/>
  <c r="L230" i="9"/>
  <c r="F230" i="9" s="1"/>
  <c r="B230" i="9" s="1"/>
  <c r="E230" i="9"/>
  <c r="M229" i="9"/>
  <c r="L229" i="9"/>
  <c r="F229" i="9"/>
  <c r="E229" i="9"/>
  <c r="B229" i="9" s="1"/>
  <c r="M228" i="9"/>
  <c r="L228" i="9"/>
  <c r="F228" i="9"/>
  <c r="E228" i="9"/>
  <c r="B228" i="9" s="1"/>
  <c r="M227" i="9"/>
  <c r="L227" i="9"/>
  <c r="F227" i="9" s="1"/>
  <c r="B227" i="9" s="1"/>
  <c r="E227" i="9"/>
  <c r="M226" i="9"/>
  <c r="L226" i="9"/>
  <c r="E226" i="9"/>
  <c r="M225" i="9"/>
  <c r="L225" i="9"/>
  <c r="F225" i="9"/>
  <c r="E225" i="9"/>
  <c r="B225" i="9" s="1"/>
  <c r="M224" i="9"/>
  <c r="L224" i="9"/>
  <c r="F224" i="9"/>
  <c r="E224" i="9"/>
  <c r="B224" i="9" s="1"/>
  <c r="M223" i="9"/>
  <c r="L223" i="9"/>
  <c r="E223" i="9"/>
  <c r="M222" i="9"/>
  <c r="L222" i="9"/>
  <c r="E222" i="9"/>
  <c r="M221" i="9"/>
  <c r="F221" i="9" s="1"/>
  <c r="L221" i="9"/>
  <c r="E221" i="9"/>
  <c r="M220" i="9"/>
  <c r="F220" i="9" s="1"/>
  <c r="L220" i="9"/>
  <c r="E220" i="9"/>
  <c r="M219" i="9"/>
  <c r="L219" i="9"/>
  <c r="E219" i="9"/>
  <c r="M218" i="9"/>
  <c r="L218" i="9"/>
  <c r="E218" i="9"/>
  <c r="M217" i="9"/>
  <c r="L217" i="9"/>
  <c r="E217" i="9"/>
  <c r="M216" i="9"/>
  <c r="L216" i="9"/>
  <c r="F216" i="9"/>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E144" i="9" s="1"/>
  <c r="B144" i="9" s="1"/>
  <c r="G144" i="9"/>
  <c r="F144" i="9"/>
  <c r="F143" i="9"/>
  <c r="H142" i="9"/>
  <c r="G142" i="9"/>
  <c r="E142" i="9" s="1"/>
  <c r="B142" i="9" s="1"/>
  <c r="F142" i="9"/>
  <c r="H141" i="9"/>
  <c r="G141" i="9"/>
  <c r="F141" i="9"/>
  <c r="E141" i="9"/>
  <c r="B141" i="9" s="1"/>
  <c r="H140" i="9"/>
  <c r="G140" i="9"/>
  <c r="F140" i="9"/>
  <c r="E140" i="9"/>
  <c r="H139" i="9"/>
  <c r="G139" i="9"/>
  <c r="E139" i="9" s="1"/>
  <c r="B139" i="9" s="1"/>
  <c r="F139" i="9"/>
  <c r="H138" i="9"/>
  <c r="G138" i="9"/>
  <c r="E138" i="9" s="1"/>
  <c r="B138" i="9" s="1"/>
  <c r="F138" i="9"/>
  <c r="H137" i="9"/>
  <c r="G137" i="9"/>
  <c r="F137" i="9"/>
  <c r="E137" i="9"/>
  <c r="B137" i="9" s="1"/>
  <c r="H136" i="9"/>
  <c r="G136" i="9"/>
  <c r="F136" i="9"/>
  <c r="E136" i="9"/>
  <c r="H135" i="9"/>
  <c r="G135" i="9"/>
  <c r="E135" i="9" s="1"/>
  <c r="B135" i="9" s="1"/>
  <c r="F135" i="9"/>
  <c r="H134" i="9"/>
  <c r="G134" i="9"/>
  <c r="E134" i="9" s="1"/>
  <c r="B134" i="9" s="1"/>
  <c r="F134" i="9"/>
  <c r="H133" i="9"/>
  <c r="G133" i="9"/>
  <c r="F133" i="9"/>
  <c r="E133" i="9"/>
  <c r="B133" i="9" s="1"/>
  <c r="H132" i="9"/>
  <c r="G132" i="9"/>
  <c r="F132" i="9"/>
  <c r="E132" i="9"/>
  <c r="H131" i="9"/>
  <c r="G131" i="9"/>
  <c r="E131" i="9" s="1"/>
  <c r="B131" i="9" s="1"/>
  <c r="F131" i="9"/>
  <c r="H130" i="9"/>
  <c r="G130" i="9"/>
  <c r="E130" i="9" s="1"/>
  <c r="B130" i="9" s="1"/>
  <c r="F130" i="9"/>
  <c r="H129" i="9"/>
  <c r="G129" i="9"/>
  <c r="F129" i="9"/>
  <c r="E129" i="9"/>
  <c r="B129" i="9" s="1"/>
  <c r="H128" i="9"/>
  <c r="G128" i="9"/>
  <c r="F128" i="9"/>
  <c r="E128" i="9"/>
  <c r="H127" i="9"/>
  <c r="G127" i="9"/>
  <c r="E127" i="9" s="1"/>
  <c r="B127" i="9" s="1"/>
  <c r="F127" i="9"/>
  <c r="H126" i="9"/>
  <c r="G126" i="9"/>
  <c r="E126" i="9" s="1"/>
  <c r="B126" i="9" s="1"/>
  <c r="F126" i="9"/>
  <c r="H125" i="9"/>
  <c r="G125" i="9"/>
  <c r="F125" i="9"/>
  <c r="E125" i="9"/>
  <c r="B125" i="9" s="1"/>
  <c r="H124" i="9"/>
  <c r="G124" i="9"/>
  <c r="F124" i="9"/>
  <c r="E124" i="9"/>
  <c r="H123" i="9"/>
  <c r="G123" i="9"/>
  <c r="E123" i="9" s="1"/>
  <c r="B123" i="9" s="1"/>
  <c r="F123" i="9"/>
  <c r="H122" i="9"/>
  <c r="G122" i="9"/>
  <c r="E122" i="9" s="1"/>
  <c r="B122" i="9" s="1"/>
  <c r="F122" i="9"/>
  <c r="H121" i="9"/>
  <c r="G121" i="9"/>
  <c r="F121" i="9"/>
  <c r="E121" i="9"/>
  <c r="B121" i="9" s="1"/>
  <c r="H120" i="9"/>
  <c r="G120" i="9"/>
  <c r="F120" i="9"/>
  <c r="E120" i="9"/>
  <c r="H119" i="9"/>
  <c r="G119" i="9"/>
  <c r="E119" i="9" s="1"/>
  <c r="B119" i="9" s="1"/>
  <c r="F119" i="9"/>
  <c r="H118" i="9"/>
  <c r="G118" i="9"/>
  <c r="E118" i="9" s="1"/>
  <c r="B118" i="9" s="1"/>
  <c r="F118" i="9"/>
  <c r="H117" i="9"/>
  <c r="G117" i="9"/>
  <c r="F117" i="9"/>
  <c r="E117" i="9"/>
  <c r="B117" i="9" s="1"/>
  <c r="H116" i="9"/>
  <c r="G116" i="9"/>
  <c r="F116" i="9"/>
  <c r="E116" i="9"/>
  <c r="H115" i="9"/>
  <c r="G115" i="9"/>
  <c r="E115" i="9" s="1"/>
  <c r="B115" i="9" s="1"/>
  <c r="F115" i="9"/>
  <c r="H114" i="9"/>
  <c r="G114" i="9"/>
  <c r="E114" i="9" s="1"/>
  <c r="B114" i="9" s="1"/>
  <c r="F114" i="9"/>
  <c r="H113" i="9"/>
  <c r="G113" i="9"/>
  <c r="F113" i="9"/>
  <c r="E113" i="9"/>
  <c r="B113" i="9" s="1"/>
  <c r="H112" i="9"/>
  <c r="G112" i="9"/>
  <c r="F112" i="9"/>
  <c r="E112" i="9"/>
  <c r="H111" i="9"/>
  <c r="G111" i="9"/>
  <c r="E111" i="9" s="1"/>
  <c r="B111" i="9" s="1"/>
  <c r="F111" i="9"/>
  <c r="H110" i="9"/>
  <c r="G110" i="9"/>
  <c r="E110" i="9" s="1"/>
  <c r="B110" i="9" s="1"/>
  <c r="F110" i="9"/>
  <c r="H109" i="9"/>
  <c r="G109" i="9"/>
  <c r="F109" i="9"/>
  <c r="E109" i="9"/>
  <c r="B109" i="9" s="1"/>
  <c r="H108" i="9"/>
  <c r="G108" i="9"/>
  <c r="F108" i="9"/>
  <c r="E108" i="9"/>
  <c r="H107" i="9"/>
  <c r="G107" i="9"/>
  <c r="E107" i="9" s="1"/>
  <c r="B107" i="9" s="1"/>
  <c r="F107" i="9"/>
  <c r="H106" i="9"/>
  <c r="G106" i="9"/>
  <c r="E106" i="9" s="1"/>
  <c r="B106" i="9" s="1"/>
  <c r="F106" i="9"/>
  <c r="H105" i="9"/>
  <c r="G105" i="9"/>
  <c r="F105" i="9"/>
  <c r="E105" i="9"/>
  <c r="B105" i="9" s="1"/>
  <c r="H104" i="9"/>
  <c r="G104" i="9"/>
  <c r="F104" i="9"/>
  <c r="E104" i="9"/>
  <c r="H103" i="9"/>
  <c r="G103" i="9"/>
  <c r="E103" i="9" s="1"/>
  <c r="B103" i="9" s="1"/>
  <c r="F103" i="9"/>
  <c r="H102" i="9"/>
  <c r="G102" i="9"/>
  <c r="F102" i="9"/>
  <c r="H101" i="9"/>
  <c r="G101" i="9"/>
  <c r="F101" i="9"/>
  <c r="E101" i="9"/>
  <c r="B101" i="9" s="1"/>
  <c r="H100" i="9"/>
  <c r="G100" i="9"/>
  <c r="F100" i="9"/>
  <c r="E100" i="9"/>
  <c r="H99" i="9"/>
  <c r="G99" i="9"/>
  <c r="E99" i="9" s="1"/>
  <c r="B99" i="9" s="1"/>
  <c r="F99" i="9"/>
  <c r="H98" i="9"/>
  <c r="G98" i="9"/>
  <c r="E98" i="9" s="1"/>
  <c r="B98" i="9" s="1"/>
  <c r="F98" i="9"/>
  <c r="H97" i="9"/>
  <c r="G97" i="9"/>
  <c r="F97" i="9"/>
  <c r="E97" i="9"/>
  <c r="B97" i="9" s="1"/>
  <c r="H96" i="9"/>
  <c r="G96" i="9"/>
  <c r="F96" i="9"/>
  <c r="E96" i="9"/>
  <c r="H95" i="9"/>
  <c r="G95" i="9"/>
  <c r="E95" i="9" s="1"/>
  <c r="B95" i="9" s="1"/>
  <c r="F95" i="9"/>
  <c r="H94" i="9"/>
  <c r="G94" i="9"/>
  <c r="E94" i="9" s="1"/>
  <c r="B94" i="9" s="1"/>
  <c r="F94" i="9"/>
  <c r="H93" i="9"/>
  <c r="G93" i="9"/>
  <c r="F93" i="9"/>
  <c r="E93" i="9"/>
  <c r="B93" i="9" s="1"/>
  <c r="H92" i="9"/>
  <c r="G92" i="9"/>
  <c r="F92" i="9"/>
  <c r="E92" i="9"/>
  <c r="H91" i="9"/>
  <c r="G91" i="9"/>
  <c r="E91" i="9" s="1"/>
  <c r="B91" i="9" s="1"/>
  <c r="F91" i="9"/>
  <c r="H90" i="9"/>
  <c r="G90" i="9"/>
  <c r="E90" i="9" s="1"/>
  <c r="B90" i="9" s="1"/>
  <c r="F90" i="9"/>
  <c r="H89" i="9"/>
  <c r="G89" i="9"/>
  <c r="F89" i="9"/>
  <c r="E89" i="9"/>
  <c r="B89" i="9" s="1"/>
  <c r="H88" i="9"/>
  <c r="G88" i="9"/>
  <c r="F88" i="9"/>
  <c r="E88" i="9"/>
  <c r="H87" i="9"/>
  <c r="G87" i="9"/>
  <c r="E87" i="9" s="1"/>
  <c r="B87" i="9" s="1"/>
  <c r="F87" i="9"/>
  <c r="H86" i="9"/>
  <c r="G86" i="9"/>
  <c r="E86" i="9" s="1"/>
  <c r="B86" i="9" s="1"/>
  <c r="F86" i="9"/>
  <c r="H85" i="9"/>
  <c r="G85" i="9"/>
  <c r="F85" i="9"/>
  <c r="E85" i="9"/>
  <c r="B85" i="9" s="1"/>
  <c r="H84" i="9"/>
  <c r="G84" i="9"/>
  <c r="F84" i="9"/>
  <c r="E84" i="9"/>
  <c r="H83" i="9"/>
  <c r="G83" i="9"/>
  <c r="E83" i="9" s="1"/>
  <c r="B83" i="9" s="1"/>
  <c r="F83" i="9"/>
  <c r="H82" i="9"/>
  <c r="G82" i="9"/>
  <c r="E82" i="9" s="1"/>
  <c r="B82" i="9" s="1"/>
  <c r="F82" i="9"/>
  <c r="H81" i="9"/>
  <c r="G81" i="9"/>
  <c r="F81" i="9"/>
  <c r="E81" i="9"/>
  <c r="B81" i="9" s="1"/>
  <c r="H80" i="9"/>
  <c r="G80" i="9"/>
  <c r="F80" i="9"/>
  <c r="E80" i="9"/>
  <c r="H79" i="9"/>
  <c r="G79" i="9"/>
  <c r="E79" i="9" s="1"/>
  <c r="B79" i="9" s="1"/>
  <c r="F79" i="9"/>
  <c r="H78" i="9"/>
  <c r="G78" i="9"/>
  <c r="E78" i="9" s="1"/>
  <c r="B78" i="9" s="1"/>
  <c r="F78" i="9"/>
  <c r="H77" i="9"/>
  <c r="G77" i="9"/>
  <c r="F77" i="9"/>
  <c r="E77" i="9"/>
  <c r="B77" i="9" s="1"/>
  <c r="H76" i="9"/>
  <c r="G76" i="9"/>
  <c r="F76" i="9"/>
  <c r="E76" i="9"/>
  <c r="H75" i="9"/>
  <c r="G75" i="9"/>
  <c r="E75" i="9" s="1"/>
  <c r="B75" i="9" s="1"/>
  <c r="F75" i="9"/>
  <c r="H74" i="9"/>
  <c r="G74" i="9"/>
  <c r="E74" i="9" s="1"/>
  <c r="B74" i="9" s="1"/>
  <c r="F74" i="9"/>
  <c r="H73" i="9"/>
  <c r="G73" i="9"/>
  <c r="F73" i="9"/>
  <c r="E73" i="9"/>
  <c r="B73" i="9" s="1"/>
  <c r="H72" i="9"/>
  <c r="G72" i="9"/>
  <c r="F72" i="9"/>
  <c r="E72" i="9"/>
  <c r="H71" i="9"/>
  <c r="G71" i="9"/>
  <c r="E71" i="9" s="1"/>
  <c r="B71" i="9" s="1"/>
  <c r="F71" i="9"/>
  <c r="H70" i="9"/>
  <c r="G70" i="9"/>
  <c r="F70" i="9"/>
  <c r="H69" i="9"/>
  <c r="G69" i="9"/>
  <c r="F69" i="9"/>
  <c r="E69" i="9"/>
  <c r="B69" i="9" s="1"/>
  <c r="H68" i="9"/>
  <c r="G68" i="9"/>
  <c r="F68" i="9"/>
  <c r="E68" i="9"/>
  <c r="H67" i="9"/>
  <c r="G67" i="9"/>
  <c r="E67" i="9" s="1"/>
  <c r="B67" i="9" s="1"/>
  <c r="F67" i="9"/>
  <c r="H66" i="9"/>
  <c r="G66" i="9"/>
  <c r="E66" i="9" s="1"/>
  <c r="B66" i="9" s="1"/>
  <c r="F66" i="9"/>
  <c r="H65" i="9"/>
  <c r="G65" i="9"/>
  <c r="F65" i="9"/>
  <c r="E65" i="9"/>
  <c r="B65" i="9" s="1"/>
  <c r="H64" i="9"/>
  <c r="G64" i="9"/>
  <c r="F64" i="9"/>
  <c r="E64" i="9"/>
  <c r="H63" i="9"/>
  <c r="G63" i="9"/>
  <c r="E63" i="9" s="1"/>
  <c r="B63" i="9" s="1"/>
  <c r="F63" i="9"/>
  <c r="H62" i="9"/>
  <c r="G62" i="9"/>
  <c r="E62" i="9" s="1"/>
  <c r="B62" i="9" s="1"/>
  <c r="F62" i="9"/>
  <c r="H61" i="9"/>
  <c r="G61" i="9"/>
  <c r="F61" i="9"/>
  <c r="E61" i="9"/>
  <c r="B61" i="9" s="1"/>
  <c r="H60" i="9"/>
  <c r="G60" i="9"/>
  <c r="F60" i="9"/>
  <c r="E60" i="9"/>
  <c r="H59" i="9"/>
  <c r="G59" i="9"/>
  <c r="E59" i="9" s="1"/>
  <c r="B59" i="9" s="1"/>
  <c r="F59" i="9"/>
  <c r="H58" i="9"/>
  <c r="G58" i="9"/>
  <c r="E58" i="9" s="1"/>
  <c r="B58" i="9" s="1"/>
  <c r="F58" i="9"/>
  <c r="H57" i="9"/>
  <c r="G57" i="9"/>
  <c r="F57" i="9"/>
  <c r="E57" i="9"/>
  <c r="B57" i="9" s="1"/>
  <c r="H56" i="9"/>
  <c r="G56" i="9"/>
  <c r="F56" i="9"/>
  <c r="E56" i="9"/>
  <c r="H55" i="9"/>
  <c r="G55" i="9"/>
  <c r="E55" i="9" s="1"/>
  <c r="B55" i="9" s="1"/>
  <c r="F55" i="9"/>
  <c r="H54" i="9"/>
  <c r="G54" i="9"/>
  <c r="F54" i="9"/>
  <c r="H53" i="9"/>
  <c r="G53" i="9"/>
  <c r="F53" i="9"/>
  <c r="E53" i="9"/>
  <c r="B53" i="9" s="1"/>
  <c r="H52" i="9"/>
  <c r="G52" i="9"/>
  <c r="F52" i="9"/>
  <c r="E52" i="9"/>
  <c r="H51" i="9"/>
  <c r="G51" i="9"/>
  <c r="E51" i="9" s="1"/>
  <c r="B51" i="9" s="1"/>
  <c r="F51" i="9"/>
  <c r="H50" i="9"/>
  <c r="E50" i="9" s="1"/>
  <c r="B50" i="9" s="1"/>
  <c r="G50" i="9"/>
  <c r="F50" i="9"/>
  <c r="H49" i="9"/>
  <c r="G49" i="9"/>
  <c r="F49" i="9"/>
  <c r="E49" i="9"/>
  <c r="B49" i="9" s="1"/>
  <c r="H48" i="9"/>
  <c r="G48" i="9"/>
  <c r="E48" i="9" s="1"/>
  <c r="F48" i="9"/>
  <c r="H47" i="9"/>
  <c r="G47" i="9"/>
  <c r="F47" i="9"/>
  <c r="H46" i="9"/>
  <c r="E46" i="9" s="1"/>
  <c r="B46" i="9" s="1"/>
  <c r="G46" i="9"/>
  <c r="F46" i="9"/>
  <c r="H45" i="9"/>
  <c r="E45" i="9" s="1"/>
  <c r="B45" i="9" s="1"/>
  <c r="G45" i="9"/>
  <c r="F45" i="9"/>
  <c r="H44" i="9"/>
  <c r="G44" i="9"/>
  <c r="F44" i="9"/>
  <c r="H43" i="9"/>
  <c r="G43" i="9"/>
  <c r="E43" i="9" s="1"/>
  <c r="B43" i="9" s="1"/>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F28" i="9"/>
  <c r="H27" i="9"/>
  <c r="G27" i="9"/>
  <c r="E27" i="9" s="1"/>
  <c r="B27" i="9" s="1"/>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G275" i="9" s="1"/>
  <c r="E275" i="9" s="1"/>
  <c r="I3" i="9"/>
  <c r="G191" i="9" s="1"/>
  <c r="E191" i="9" s="1"/>
  <c r="B191" i="9" s="1"/>
  <c r="H3" i="9"/>
  <c r="G3" i="9"/>
  <c r="D101" i="8"/>
  <c r="I36" i="3" s="1"/>
  <c r="D95" i="8"/>
  <c r="D90" i="8"/>
  <c r="D85" i="8"/>
  <c r="D80" i="8"/>
  <c r="D75" i="8"/>
  <c r="D70" i="8"/>
  <c r="D65" i="8"/>
  <c r="D60" i="8"/>
  <c r="D55" i="8"/>
  <c r="D49" i="8" s="1"/>
  <c r="D50" i="8"/>
  <c r="D44" i="8"/>
  <c r="D43" i="8" s="1"/>
  <c r="D36" i="8"/>
  <c r="D24" i="8" s="1"/>
  <c r="C1499" i="1" s="1"/>
  <c r="H1499" i="1" s="1"/>
  <c r="D26" i="8"/>
  <c r="D18" i="8"/>
  <c r="D8" i="8"/>
  <c r="D6" i="8" s="1"/>
  <c r="C1481" i="1" s="1"/>
  <c r="E44" i="7"/>
  <c r="D44" i="7"/>
  <c r="E39" i="7"/>
  <c r="E38" i="7" s="1"/>
  <c r="D39" i="7"/>
  <c r="D38" i="7" s="1"/>
  <c r="H31" i="3" s="1"/>
  <c r="E30" i="7"/>
  <c r="D1461" i="1" s="1"/>
  <c r="D30" i="7"/>
  <c r="E23" i="7"/>
  <c r="D23" i="7"/>
  <c r="E22" i="7"/>
  <c r="I30" i="3" s="1"/>
  <c r="E14" i="7"/>
  <c r="D14" i="7"/>
  <c r="E7" i="7"/>
  <c r="E6" i="7" s="1"/>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1" i="6"/>
  <c r="F120" i="6"/>
  <c r="F119" i="6"/>
  <c r="F118" i="6"/>
  <c r="E118" i="6"/>
  <c r="D118" i="6"/>
  <c r="F117" i="6"/>
  <c r="F116" i="6"/>
  <c r="F115" i="6"/>
  <c r="E115" i="6"/>
  <c r="D115" i="6"/>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H1236" i="1" s="1"/>
  <c r="F257" i="5"/>
  <c r="F256" i="5"/>
  <c r="F255" i="5"/>
  <c r="F254" i="5"/>
  <c r="F253" i="5"/>
  <c r="F252" i="5"/>
  <c r="F251" i="5"/>
  <c r="F250" i="5"/>
  <c r="E250" i="5"/>
  <c r="D250" i="5"/>
  <c r="F249" i="5"/>
  <c r="F248" i="5"/>
  <c r="F247" i="5"/>
  <c r="E246" i="5"/>
  <c r="E245" i="5" s="1"/>
  <c r="D1222" i="1" s="1"/>
  <c r="D246" i="5"/>
  <c r="F244" i="5"/>
  <c r="F243" i="5"/>
  <c r="E242" i="5"/>
  <c r="D242" i="5"/>
  <c r="F241" i="5"/>
  <c r="F240" i="5"/>
  <c r="E239" i="5"/>
  <c r="E238" i="5" s="1"/>
  <c r="D1215" i="1" s="1"/>
  <c r="D239" i="5"/>
  <c r="D238" i="5"/>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G307" i="9" s="1"/>
  <c r="F179" i="5"/>
  <c r="F178" i="5"/>
  <c r="E177" i="5"/>
  <c r="H307"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C1124" i="1" s="1"/>
  <c r="F145" i="5"/>
  <c r="F144" i="5"/>
  <c r="F143" i="5"/>
  <c r="F142" i="5"/>
  <c r="E142" i="5"/>
  <c r="D142" i="5"/>
  <c r="F141" i="5"/>
  <c r="F140" i="5"/>
  <c r="F139" i="5"/>
  <c r="F138" i="5"/>
  <c r="F137" i="5"/>
  <c r="F136" i="5"/>
  <c r="E135" i="5"/>
  <c r="D135" i="5"/>
  <c r="D134" i="5" s="1"/>
  <c r="E134" i="5"/>
  <c r="D1112" i="1"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E78" i="5"/>
  <c r="D1056" i="1" s="1"/>
  <c r="F77" i="5"/>
  <c r="F76" i="5"/>
  <c r="F75" i="5"/>
  <c r="F74" i="5"/>
  <c r="F73" i="5"/>
  <c r="F72" i="5"/>
  <c r="F71" i="5"/>
  <c r="E70" i="5"/>
  <c r="E69" i="5" s="1"/>
  <c r="D1047" i="1" s="1"/>
  <c r="D70" i="5"/>
  <c r="D69" i="5" s="1"/>
  <c r="F67" i="5"/>
  <c r="F66" i="5"/>
  <c r="F65" i="5"/>
  <c r="F64" i="5"/>
  <c r="E63" i="5"/>
  <c r="D63" i="5"/>
  <c r="C1041" i="1" s="1"/>
  <c r="F62" i="5"/>
  <c r="F61" i="5"/>
  <c r="F60" i="5"/>
  <c r="F59" i="5"/>
  <c r="F58" i="5"/>
  <c r="F57" i="5"/>
  <c r="E56" i="5"/>
  <c r="F56" i="5" s="1"/>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F587" i="4"/>
  <c r="E587" i="4"/>
  <c r="D587" i="4"/>
  <c r="F586" i="4"/>
  <c r="F585" i="4"/>
  <c r="E585" i="4"/>
  <c r="E580" i="4"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78" i="1" s="1"/>
  <c r="D485" i="4"/>
  <c r="D484"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F418" i="4" s="1"/>
  <c r="D418" i="4"/>
  <c r="E417" i="4"/>
  <c r="E644" i="4" s="1"/>
  <c r="D638" i="1" s="1"/>
  <c r="D417" i="4"/>
  <c r="E416" i="4"/>
  <c r="D416" i="4"/>
  <c r="D643" i="4" s="1"/>
  <c r="C637" i="1"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E351" i="4" s="1"/>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1" i="4"/>
  <c r="F200" i="4"/>
  <c r="F199" i="4"/>
  <c r="F198"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F162" i="4"/>
  <c r="F161" i="4"/>
  <c r="F160" i="4"/>
  <c r="F159" i="4"/>
  <c r="E159" i="4"/>
  <c r="D159" i="4"/>
  <c r="F158" i="4"/>
  <c r="F157" i="4"/>
  <c r="F156" i="4"/>
  <c r="F155" i="4"/>
  <c r="F154" i="4"/>
  <c r="F153" i="4"/>
  <c r="E153" i="4"/>
  <c r="E152" i="4" s="1"/>
  <c r="D148" i="1"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E128" i="4"/>
  <c r="F128" i="4" s="1"/>
  <c r="D128" i="4"/>
  <c r="F127" i="4"/>
  <c r="F126" i="4"/>
  <c r="E125" i="4"/>
  <c r="D125" i="4"/>
  <c r="D124" i="4" s="1"/>
  <c r="E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D83" i="4"/>
  <c r="D82" i="4"/>
  <c r="F81" i="4"/>
  <c r="F80" i="4"/>
  <c r="F79" i="4"/>
  <c r="F78" i="4"/>
  <c r="E77" i="4"/>
  <c r="E50" i="4" s="1"/>
  <c r="D46" i="1"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D50" i="4" s="1"/>
  <c r="F58" i="4"/>
  <c r="F57" i="4"/>
  <c r="F56" i="4"/>
  <c r="F55" i="4"/>
  <c r="E54" i="4"/>
  <c r="D54" i="4"/>
  <c r="F53" i="4"/>
  <c r="F52" i="4"/>
  <c r="F51"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G36" i="3"/>
  <c r="B36" i="3"/>
  <c r="I35"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7" i="1"/>
  <c r="G1577" i="1"/>
  <c r="C1577" i="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C1543" i="1"/>
  <c r="H1543" i="1" s="1"/>
  <c r="C1542" i="1"/>
  <c r="H1541" i="1"/>
  <c r="G1541" i="1"/>
  <c r="C1541" i="1"/>
  <c r="H1540" i="1"/>
  <c r="G1540" i="1"/>
  <c r="C1540" i="1"/>
  <c r="G1539" i="1"/>
  <c r="C1539" i="1"/>
  <c r="H1539" i="1" s="1"/>
  <c r="C1538" i="1"/>
  <c r="H1537" i="1"/>
  <c r="G1537" i="1"/>
  <c r="C1537" i="1"/>
  <c r="H1536" i="1"/>
  <c r="G1536" i="1"/>
  <c r="C1536" i="1"/>
  <c r="C1535" i="1"/>
  <c r="H1535" i="1" s="1"/>
  <c r="C1534" i="1"/>
  <c r="H1533" i="1"/>
  <c r="G1533" i="1"/>
  <c r="C1533" i="1"/>
  <c r="H1532" i="1"/>
  <c r="G1532" i="1"/>
  <c r="C1532" i="1"/>
  <c r="C1531" i="1"/>
  <c r="H1531" i="1" s="1"/>
  <c r="C1530" i="1"/>
  <c r="H1529" i="1"/>
  <c r="G1529" i="1"/>
  <c r="C1529" i="1"/>
  <c r="H1528" i="1"/>
  <c r="G1528" i="1"/>
  <c r="C1528" i="1"/>
  <c r="C1527" i="1"/>
  <c r="H1527" i="1" s="1"/>
  <c r="C1526" i="1"/>
  <c r="H1525" i="1"/>
  <c r="G1525" i="1"/>
  <c r="C1525" i="1"/>
  <c r="H1524" i="1"/>
  <c r="G1524" i="1"/>
  <c r="C1524" i="1"/>
  <c r="G1523" i="1"/>
  <c r="C1523" i="1"/>
  <c r="H1523" i="1" s="1"/>
  <c r="C1522" i="1"/>
  <c r="H1521" i="1"/>
  <c r="G1521" i="1"/>
  <c r="C1521" i="1"/>
  <c r="H1520" i="1"/>
  <c r="G1520" i="1"/>
  <c r="C1520" i="1"/>
  <c r="C1519" i="1"/>
  <c r="H1519" i="1" s="1"/>
  <c r="C1518" i="1"/>
  <c r="H1516" i="1"/>
  <c r="G1516" i="1"/>
  <c r="C1516" i="1"/>
  <c r="C1515" i="1"/>
  <c r="H1515" i="1" s="1"/>
  <c r="C1514" i="1"/>
  <c r="H1513" i="1"/>
  <c r="G1513" i="1"/>
  <c r="C1513" i="1"/>
  <c r="H1512" i="1"/>
  <c r="G1512" i="1"/>
  <c r="C1512" i="1"/>
  <c r="C1510" i="1"/>
  <c r="H1509" i="1"/>
  <c r="C1509" i="1"/>
  <c r="G1509" i="1" s="1"/>
  <c r="H1508" i="1"/>
  <c r="G1508" i="1"/>
  <c r="C1508" i="1"/>
  <c r="G1507" i="1"/>
  <c r="C1507" i="1"/>
  <c r="H1507" i="1" s="1"/>
  <c r="C1506" i="1"/>
  <c r="H1505" i="1"/>
  <c r="G1505" i="1"/>
  <c r="C1505" i="1"/>
  <c r="H1504" i="1"/>
  <c r="C1504" i="1"/>
  <c r="G1504" i="1" s="1"/>
  <c r="C1503" i="1"/>
  <c r="H1503" i="1" s="1"/>
  <c r="C1502" i="1"/>
  <c r="C1501" i="1"/>
  <c r="H1501" i="1" s="1"/>
  <c r="H1500" i="1"/>
  <c r="C1500" i="1"/>
  <c r="G1500" i="1" s="1"/>
  <c r="C1498" i="1"/>
  <c r="C1497" i="1"/>
  <c r="G1497" i="1" s="1"/>
  <c r="H1496" i="1"/>
  <c r="G1496" i="1"/>
  <c r="C1496" i="1"/>
  <c r="C1495" i="1"/>
  <c r="H1495" i="1" s="1"/>
  <c r="C1494" i="1"/>
  <c r="C1493" i="1"/>
  <c r="G1493" i="1" s="1"/>
  <c r="C1492" i="1"/>
  <c r="H1492" i="1" s="1"/>
  <c r="C1491" i="1"/>
  <c r="H1491" i="1" s="1"/>
  <c r="C1490" i="1"/>
  <c r="H1489" i="1"/>
  <c r="G1489" i="1"/>
  <c r="C1489" i="1"/>
  <c r="H1488" i="1"/>
  <c r="G1488" i="1"/>
  <c r="C1488" i="1"/>
  <c r="C1487" i="1"/>
  <c r="H1487" i="1" s="1"/>
  <c r="C1486" i="1"/>
  <c r="H1485" i="1"/>
  <c r="G1485" i="1"/>
  <c r="C1485" i="1"/>
  <c r="C1484" i="1"/>
  <c r="H1484" i="1" s="1"/>
  <c r="C1482" i="1"/>
  <c r="H1480" i="1"/>
  <c r="G1480" i="1"/>
  <c r="C1480" i="1"/>
  <c r="D1479" i="1"/>
  <c r="C1479" i="1"/>
  <c r="G1478" i="1"/>
  <c r="D1478" i="1"/>
  <c r="J1478" i="1" s="1"/>
  <c r="C1478" i="1"/>
  <c r="H1478" i="1" s="1"/>
  <c r="D1477" i="1"/>
  <c r="C1477" i="1"/>
  <c r="G1476" i="1"/>
  <c r="D1476" i="1"/>
  <c r="J1476" i="1" s="1"/>
  <c r="C1476" i="1"/>
  <c r="H1476" i="1" s="1"/>
  <c r="D1475" i="1"/>
  <c r="G1475" i="1" s="1"/>
  <c r="C1475" i="1"/>
  <c r="D1474" i="1"/>
  <c r="C1474" i="1"/>
  <c r="H1474" i="1" s="1"/>
  <c r="J1473" i="1"/>
  <c r="D1473" i="1"/>
  <c r="G1473" i="1" s="1"/>
  <c r="C1473" i="1"/>
  <c r="D1472" i="1"/>
  <c r="C1472" i="1"/>
  <c r="H1472" i="1" s="1"/>
  <c r="J1471" i="1"/>
  <c r="D1471" i="1"/>
  <c r="G1471" i="1" s="1"/>
  <c r="C1471" i="1"/>
  <c r="G1470" i="1"/>
  <c r="D1470" i="1"/>
  <c r="C1470" i="1"/>
  <c r="H1470" i="1" s="1"/>
  <c r="D1469" i="1"/>
  <c r="G1469" i="1" s="1"/>
  <c r="C1469" i="1"/>
  <c r="H1468" i="1"/>
  <c r="D1468" i="1"/>
  <c r="C1468" i="1"/>
  <c r="D1467" i="1"/>
  <c r="J1467" i="1" s="1"/>
  <c r="C1467" i="1"/>
  <c r="H1466" i="1"/>
  <c r="D1466" i="1"/>
  <c r="C1466" i="1"/>
  <c r="D1465" i="1"/>
  <c r="J1465" i="1" s="1"/>
  <c r="C1465" i="1"/>
  <c r="H1464" i="1"/>
  <c r="D1464" i="1"/>
  <c r="C1464" i="1"/>
  <c r="D1463" i="1"/>
  <c r="J1463" i="1" s="1"/>
  <c r="C1463" i="1"/>
  <c r="H1462" i="1"/>
  <c r="D1462" i="1"/>
  <c r="C1462" i="1"/>
  <c r="C1461" i="1"/>
  <c r="G1460" i="1"/>
  <c r="D1460" i="1"/>
  <c r="J1460" i="1" s="1"/>
  <c r="C1460" i="1"/>
  <c r="H1460" i="1" s="1"/>
  <c r="D1459" i="1"/>
  <c r="C1459" i="1"/>
  <c r="G1458" i="1"/>
  <c r="D1458" i="1"/>
  <c r="J1458" i="1" s="1"/>
  <c r="C1458" i="1"/>
  <c r="H1458" i="1" s="1"/>
  <c r="D1457" i="1"/>
  <c r="C1457" i="1"/>
  <c r="D1456" i="1"/>
  <c r="C1456" i="1"/>
  <c r="H1456" i="1" s="1"/>
  <c r="D1455" i="1"/>
  <c r="C1455" i="1"/>
  <c r="D1454" i="1"/>
  <c r="D1453" i="1"/>
  <c r="G1452" i="1"/>
  <c r="I1452" i="1" s="1"/>
  <c r="D1452" i="1"/>
  <c r="C1452" i="1"/>
  <c r="H1452" i="1" s="1"/>
  <c r="H1451" i="1"/>
  <c r="D1451" i="1"/>
  <c r="C1451" i="1"/>
  <c r="J1451" i="1" s="1"/>
  <c r="D1450" i="1"/>
  <c r="C1450" i="1"/>
  <c r="H1450" i="1" s="1"/>
  <c r="H1449" i="1"/>
  <c r="G1449" i="1"/>
  <c r="I1449" i="1" s="1"/>
  <c r="D1449" i="1"/>
  <c r="C1449" i="1"/>
  <c r="J1449" i="1" s="1"/>
  <c r="G1448" i="1"/>
  <c r="I1448" i="1" s="1"/>
  <c r="D1448" i="1"/>
  <c r="C1448" i="1"/>
  <c r="H1448" i="1" s="1"/>
  <c r="H1447" i="1"/>
  <c r="D1447" i="1"/>
  <c r="C1447" i="1"/>
  <c r="J1447" i="1" s="1"/>
  <c r="D1446" i="1"/>
  <c r="C1446" i="1"/>
  <c r="H1446" i="1" s="1"/>
  <c r="G1445" i="1"/>
  <c r="D1445" i="1"/>
  <c r="H1445" i="1" s="1"/>
  <c r="C1445" i="1"/>
  <c r="J1445" i="1" s="1"/>
  <c r="D1444" i="1"/>
  <c r="H1444" i="1" s="1"/>
  <c r="C1444" i="1"/>
  <c r="J1443" i="1"/>
  <c r="H1443" i="1"/>
  <c r="G1443" i="1"/>
  <c r="I1443" i="1" s="1"/>
  <c r="D1443" i="1"/>
  <c r="C1443" i="1"/>
  <c r="D1442" i="1"/>
  <c r="C1442" i="1"/>
  <c r="H1442" i="1" s="1"/>
  <c r="J1441" i="1"/>
  <c r="G1441" i="1"/>
  <c r="D1441" i="1"/>
  <c r="H1441" i="1" s="1"/>
  <c r="C1441" i="1"/>
  <c r="D1440" i="1"/>
  <c r="H1440" i="1" s="1"/>
  <c r="C1440" i="1"/>
  <c r="J1439" i="1"/>
  <c r="H1439" i="1"/>
  <c r="G1439" i="1"/>
  <c r="I1439" i="1" s="1"/>
  <c r="D1439" i="1"/>
  <c r="C1439" i="1"/>
  <c r="H1438" i="1"/>
  <c r="G1438" i="1"/>
  <c r="D1438" i="1"/>
  <c r="C1438" i="1"/>
  <c r="H1437" i="1"/>
  <c r="G1437" i="1"/>
  <c r="D1437" i="1"/>
  <c r="C1437"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H1423" i="1" s="1"/>
  <c r="C1423" i="1"/>
  <c r="D1422" i="1"/>
  <c r="H1422" i="1" s="1"/>
  <c r="C1422" i="1"/>
  <c r="D1421" i="1"/>
  <c r="H1421" i="1" s="1"/>
  <c r="C1421" i="1"/>
  <c r="D1420" i="1"/>
  <c r="H1420" i="1" s="1"/>
  <c r="C1420" i="1"/>
  <c r="D1419" i="1"/>
  <c r="H1419" i="1" s="1"/>
  <c r="C1419" i="1"/>
  <c r="D1418" i="1"/>
  <c r="C1418" i="1"/>
  <c r="D1417" i="1"/>
  <c r="H1417" i="1" s="1"/>
  <c r="C1417" i="1"/>
  <c r="D1416" i="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3" i="1"/>
  <c r="H1383" i="1" s="1"/>
  <c r="C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D1285" i="1"/>
  <c r="H1285" i="1" s="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D1275" i="1"/>
  <c r="H1275" i="1" s="1"/>
  <c r="C1275" i="1"/>
  <c r="D1274" i="1"/>
  <c r="H1274" i="1" s="1"/>
  <c r="C1274" i="1"/>
  <c r="D1273" i="1"/>
  <c r="C1273" i="1"/>
  <c r="H1272" i="1"/>
  <c r="G1272" i="1"/>
  <c r="D1272" i="1"/>
  <c r="C1272" i="1"/>
  <c r="H1271" i="1"/>
  <c r="G1271" i="1"/>
  <c r="D1271" i="1"/>
  <c r="C1271" i="1"/>
  <c r="H1270" i="1"/>
  <c r="D1270" i="1"/>
  <c r="G1270" i="1" s="1"/>
  <c r="C1270" i="1"/>
  <c r="H1269" i="1"/>
  <c r="G1269" i="1"/>
  <c r="D1269" i="1"/>
  <c r="C1269" i="1"/>
  <c r="H1268" i="1"/>
  <c r="G1268" i="1"/>
  <c r="D1268" i="1"/>
  <c r="C1268" i="1"/>
  <c r="H1267" i="1"/>
  <c r="G1267" i="1"/>
  <c r="D1267" i="1"/>
  <c r="C1267" i="1"/>
  <c r="D1266" i="1"/>
  <c r="C1266" i="1"/>
  <c r="H1266" i="1" s="1"/>
  <c r="H1265" i="1"/>
  <c r="G1265" i="1"/>
  <c r="D1265" i="1"/>
  <c r="C1265" i="1"/>
  <c r="H1264" i="1"/>
  <c r="G1264"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D1247" i="1"/>
  <c r="G1247" i="1" s="1"/>
  <c r="C1247" i="1"/>
  <c r="H1246" i="1"/>
  <c r="G1246" i="1"/>
  <c r="D1246" i="1"/>
  <c r="C1246" i="1"/>
  <c r="H1245" i="1"/>
  <c r="G1245" i="1"/>
  <c r="D1245" i="1"/>
  <c r="C1245" i="1"/>
  <c r="D1244" i="1"/>
  <c r="H1244" i="1" s="1"/>
  <c r="C1244" i="1"/>
  <c r="D1243" i="1"/>
  <c r="H1243" i="1" s="1"/>
  <c r="C1243" i="1"/>
  <c r="H1242" i="1"/>
  <c r="G1242" i="1"/>
  <c r="D1242" i="1"/>
  <c r="C1242" i="1"/>
  <c r="G1241" i="1"/>
  <c r="D1241" i="1"/>
  <c r="H1241" i="1" s="1"/>
  <c r="C1241" i="1"/>
  <c r="G1240" i="1"/>
  <c r="D1240" i="1"/>
  <c r="C1240" i="1"/>
  <c r="H1240" i="1" s="1"/>
  <c r="H1239" i="1"/>
  <c r="G1239" i="1"/>
  <c r="D1239" i="1"/>
  <c r="C1239" i="1"/>
  <c r="H1238" i="1"/>
  <c r="G1238" i="1"/>
  <c r="D1238" i="1"/>
  <c r="C1238" i="1"/>
  <c r="D1237" i="1"/>
  <c r="C1237" i="1"/>
  <c r="H1237" i="1" s="1"/>
  <c r="D1236" i="1"/>
  <c r="H1234" i="1"/>
  <c r="G1234" i="1"/>
  <c r="D1234" i="1"/>
  <c r="C1234" i="1"/>
  <c r="H1233" i="1"/>
  <c r="D1233" i="1"/>
  <c r="G1233" i="1" s="1"/>
  <c r="C1233" i="1"/>
  <c r="D1232" i="1"/>
  <c r="C1232" i="1"/>
  <c r="H1232" i="1" s="1"/>
  <c r="H1231" i="1"/>
  <c r="G1231" i="1"/>
  <c r="D1231" i="1"/>
  <c r="C1231" i="1"/>
  <c r="H1230" i="1"/>
  <c r="G1230" i="1"/>
  <c r="D1230" i="1"/>
  <c r="C1230" i="1"/>
  <c r="D1229" i="1"/>
  <c r="H1229" i="1" s="1"/>
  <c r="C1229" i="1"/>
  <c r="H1228" i="1"/>
  <c r="G1228" i="1"/>
  <c r="D1228" i="1"/>
  <c r="C1228" i="1"/>
  <c r="D1227" i="1"/>
  <c r="H1227" i="1" s="1"/>
  <c r="C1227" i="1"/>
  <c r="D1226" i="1"/>
  <c r="H1226" i="1" s="1"/>
  <c r="C1226" i="1"/>
  <c r="H1225" i="1"/>
  <c r="G1225" i="1"/>
  <c r="D1225" i="1"/>
  <c r="C1225" i="1"/>
  <c r="D1224" i="1"/>
  <c r="H1224" i="1" s="1"/>
  <c r="C1224" i="1"/>
  <c r="C1223" i="1"/>
  <c r="H1221" i="1"/>
  <c r="G1221" i="1"/>
  <c r="D1221" i="1"/>
  <c r="C1221" i="1"/>
  <c r="H1220" i="1"/>
  <c r="G1220" i="1"/>
  <c r="D1220" i="1"/>
  <c r="C1220" i="1"/>
  <c r="H1219" i="1"/>
  <c r="G1219" i="1"/>
  <c r="D1219" i="1"/>
  <c r="C1219" i="1"/>
  <c r="D1218" i="1"/>
  <c r="C1218" i="1"/>
  <c r="H1218" i="1" s="1"/>
  <c r="D1217" i="1"/>
  <c r="H1217" i="1" s="1"/>
  <c r="C1217"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G1166" i="1"/>
  <c r="D1166" i="1"/>
  <c r="C1166" i="1"/>
  <c r="H1166" i="1" s="1"/>
  <c r="G1165" i="1"/>
  <c r="D1165" i="1"/>
  <c r="C1165" i="1"/>
  <c r="H1165" i="1" s="1"/>
  <c r="H1164" i="1"/>
  <c r="G1164" i="1"/>
  <c r="D1164" i="1"/>
  <c r="C1164" i="1"/>
  <c r="H1163" i="1"/>
  <c r="G1163" i="1"/>
  <c r="D1163" i="1"/>
  <c r="C1163" i="1"/>
  <c r="H1162" i="1"/>
  <c r="G1162" i="1"/>
  <c r="D1162" i="1"/>
  <c r="C1162" i="1"/>
  <c r="H1161" i="1"/>
  <c r="G1161" i="1"/>
  <c r="D1161" i="1"/>
  <c r="C1161" i="1"/>
  <c r="G1160" i="1"/>
  <c r="D1160" i="1"/>
  <c r="C1160" i="1"/>
  <c r="H1160" i="1" s="1"/>
  <c r="H1159" i="1"/>
  <c r="G1159" i="1"/>
  <c r="D1159" i="1"/>
  <c r="C1159" i="1"/>
  <c r="H1158" i="1"/>
  <c r="G1158" i="1"/>
  <c r="D1158" i="1"/>
  <c r="C1158" i="1"/>
  <c r="G1157" i="1"/>
  <c r="D1157" i="1"/>
  <c r="C1157" i="1"/>
  <c r="H1157" i="1" s="1"/>
  <c r="D1156" i="1"/>
  <c r="C1156" i="1"/>
  <c r="H1156" i="1" s="1"/>
  <c r="H1155" i="1"/>
  <c r="G1155" i="1"/>
  <c r="D1155" i="1"/>
  <c r="C1155" i="1"/>
  <c r="D1154" i="1"/>
  <c r="C1154" i="1"/>
  <c r="H1154" i="1" s="1"/>
  <c r="H1151" i="1"/>
  <c r="D1151" i="1"/>
  <c r="G1151" i="1" s="1"/>
  <c r="C1151" i="1"/>
  <c r="H1150" i="1"/>
  <c r="G1150" i="1"/>
  <c r="D1150" i="1"/>
  <c r="C1150" i="1"/>
  <c r="H1149" i="1"/>
  <c r="D1149" i="1"/>
  <c r="G1149" i="1" s="1"/>
  <c r="C1149" i="1"/>
  <c r="H1148" i="1"/>
  <c r="G1148" i="1"/>
  <c r="D1148" i="1"/>
  <c r="C1148" i="1"/>
  <c r="H1147" i="1"/>
  <c r="G1147" i="1"/>
  <c r="D1147" i="1"/>
  <c r="C1147" i="1"/>
  <c r="H1146" i="1"/>
  <c r="G1146" i="1"/>
  <c r="D1146" i="1"/>
  <c r="C1146" i="1"/>
  <c r="H1145" i="1"/>
  <c r="G1145" i="1"/>
  <c r="D1145" i="1"/>
  <c r="C1145" i="1"/>
  <c r="H1144" i="1"/>
  <c r="D1144" i="1"/>
  <c r="G1144" i="1" s="1"/>
  <c r="C1144" i="1"/>
  <c r="H1143" i="1"/>
  <c r="G1143" i="1"/>
  <c r="D1143" i="1"/>
  <c r="C1143" i="1"/>
  <c r="H1142" i="1"/>
  <c r="G1142" i="1"/>
  <c r="D1142" i="1"/>
  <c r="C1142" i="1"/>
  <c r="H1141" i="1"/>
  <c r="D1141" i="1"/>
  <c r="G1141" i="1" s="1"/>
  <c r="C1141" i="1"/>
  <c r="H1140" i="1"/>
  <c r="G1140" i="1"/>
  <c r="D1140" i="1"/>
  <c r="C1140" i="1"/>
  <c r="H1139" i="1"/>
  <c r="G1139" i="1"/>
  <c r="D1139" i="1"/>
  <c r="C1139" i="1"/>
  <c r="D1138" i="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D1054" i="1"/>
  <c r="H1054" i="1" s="1"/>
  <c r="C1054" i="1"/>
  <c r="H1053" i="1"/>
  <c r="G1053" i="1"/>
  <c r="D1053" i="1"/>
  <c r="C1053" i="1"/>
  <c r="H1052" i="1"/>
  <c r="G1052" i="1"/>
  <c r="D1052" i="1"/>
  <c r="C1052" i="1"/>
  <c r="H1051" i="1"/>
  <c r="G1051" i="1"/>
  <c r="D1051" i="1"/>
  <c r="C1051" i="1"/>
  <c r="H1050" i="1"/>
  <c r="D1050" i="1"/>
  <c r="G1050" i="1" s="1"/>
  <c r="C1050" i="1"/>
  <c r="H1049" i="1"/>
  <c r="G1049" i="1"/>
  <c r="D1049" i="1"/>
  <c r="C1049" i="1"/>
  <c r="C1048" i="1"/>
  <c r="C1047" i="1"/>
  <c r="H1045" i="1"/>
  <c r="G1045" i="1"/>
  <c r="D1045" i="1"/>
  <c r="C1045" i="1"/>
  <c r="H1044" i="1"/>
  <c r="G1044" i="1"/>
  <c r="D1044" i="1"/>
  <c r="C1044" i="1"/>
  <c r="D1043" i="1"/>
  <c r="H1043" i="1" s="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H1034" i="1" s="1"/>
  <c r="C1034" i="1"/>
  <c r="D1033" i="1"/>
  <c r="C1033" i="1"/>
  <c r="H1033" i="1" s="1"/>
  <c r="D1032" i="1"/>
  <c r="C1032" i="1"/>
  <c r="H1031" i="1"/>
  <c r="G1031" i="1"/>
  <c r="D1031" i="1"/>
  <c r="C1031" i="1"/>
  <c r="D1030" i="1"/>
  <c r="H1030" i="1" s="1"/>
  <c r="C1030" i="1"/>
  <c r="D1029" i="1"/>
  <c r="H1029" i="1" s="1"/>
  <c r="C1029" i="1"/>
  <c r="D1028" i="1"/>
  <c r="H1028" i="1" s="1"/>
  <c r="C1028" i="1"/>
  <c r="H1027" i="1"/>
  <c r="G1027" i="1"/>
  <c r="D1027" i="1"/>
  <c r="C1027" i="1"/>
  <c r="H1026" i="1"/>
  <c r="G1026" i="1"/>
  <c r="D1026" i="1"/>
  <c r="C1026"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D1015" i="1"/>
  <c r="H1015" i="1" s="1"/>
  <c r="C1015" i="1"/>
  <c r="D1014" i="1"/>
  <c r="C1014" i="1"/>
  <c r="D1012" i="1"/>
  <c r="C1012" i="1"/>
  <c r="H1011" i="1"/>
  <c r="G1011" i="1"/>
  <c r="D1011" i="1"/>
  <c r="C1011" i="1"/>
  <c r="H1010" i="1"/>
  <c r="G1010" i="1"/>
  <c r="D1010" i="1"/>
  <c r="C1010" i="1"/>
  <c r="H1009" i="1"/>
  <c r="G1009" i="1"/>
  <c r="D1009" i="1"/>
  <c r="C1009" i="1"/>
  <c r="D1008" i="1"/>
  <c r="C1008" i="1"/>
  <c r="D1007" i="1"/>
  <c r="C1007" i="1"/>
  <c r="D1006" i="1"/>
  <c r="C1006" i="1"/>
  <c r="H1005" i="1"/>
  <c r="G1005" i="1"/>
  <c r="D1005" i="1"/>
  <c r="C1005" i="1"/>
  <c r="D1004" i="1"/>
  <c r="C1004" i="1"/>
  <c r="D1003" i="1"/>
  <c r="H1003" i="1" s="1"/>
  <c r="C1003" i="1"/>
  <c r="D1002" i="1"/>
  <c r="C1002" i="1"/>
  <c r="D1001" i="1"/>
  <c r="C1001" i="1"/>
  <c r="D1000" i="1"/>
  <c r="H1000" i="1" s="1"/>
  <c r="C1000" i="1"/>
  <c r="D999" i="1"/>
  <c r="C999" i="1"/>
  <c r="D998" i="1"/>
  <c r="C998" i="1"/>
  <c r="D997" i="1"/>
  <c r="C997" i="1"/>
  <c r="D996" i="1"/>
  <c r="C996" i="1"/>
  <c r="D995" i="1"/>
  <c r="C995" i="1"/>
  <c r="H994" i="1"/>
  <c r="G994" i="1"/>
  <c r="D994" i="1"/>
  <c r="C994" i="1"/>
  <c r="D993" i="1"/>
  <c r="C993" i="1"/>
  <c r="H992" i="1"/>
  <c r="G992" i="1"/>
  <c r="D992" i="1"/>
  <c r="C992" i="1"/>
  <c r="D991" i="1"/>
  <c r="C991" i="1"/>
  <c r="G989" i="1"/>
  <c r="D989" i="1"/>
  <c r="C989" i="1"/>
  <c r="H989" i="1" s="1"/>
  <c r="G988" i="1"/>
  <c r="D988" i="1"/>
  <c r="C988" i="1"/>
  <c r="H988" i="1" s="1"/>
  <c r="H987" i="1"/>
  <c r="D987" i="1"/>
  <c r="C987" i="1"/>
  <c r="G987" i="1" s="1"/>
  <c r="D986" i="1"/>
  <c r="C986" i="1"/>
  <c r="G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D948" i="1"/>
  <c r="H948" i="1" s="1"/>
  <c r="C948" i="1"/>
  <c r="H947" i="1"/>
  <c r="G947" i="1"/>
  <c r="D947" i="1"/>
  <c r="C947" i="1"/>
  <c r="G946" i="1"/>
  <c r="D946" i="1"/>
  <c r="H946" i="1" s="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D880" i="1"/>
  <c r="H880" i="1" s="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H736" i="1"/>
  <c r="G736" i="1"/>
  <c r="D736" i="1"/>
  <c r="C736" i="1"/>
  <c r="H735" i="1"/>
  <c r="D735" i="1"/>
  <c r="G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D689" i="1"/>
  <c r="H689" i="1" s="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G663"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G647" i="1" s="1"/>
  <c r="C647" i="1"/>
  <c r="H646" i="1"/>
  <c r="G646" i="1"/>
  <c r="D646" i="1"/>
  <c r="C646" i="1"/>
  <c r="D645" i="1"/>
  <c r="H645" i="1" s="1"/>
  <c r="C645" i="1"/>
  <c r="H644" i="1"/>
  <c r="D644" i="1"/>
  <c r="G644" i="1" s="1"/>
  <c r="C644" i="1"/>
  <c r="H643" i="1"/>
  <c r="D643" i="1"/>
  <c r="G643" i="1" s="1"/>
  <c r="C643" i="1"/>
  <c r="D642" i="1"/>
  <c r="H642" i="1" s="1"/>
  <c r="C642" i="1"/>
  <c r="D641" i="1"/>
  <c r="G641" i="1" s="1"/>
  <c r="C641" i="1"/>
  <c r="G632" i="1"/>
  <c r="D632" i="1"/>
  <c r="H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D490" i="1"/>
  <c r="G490" i="1" s="1"/>
  <c r="C490" i="1"/>
  <c r="H489" i="1"/>
  <c r="D489" i="1"/>
  <c r="G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C412" i="1"/>
  <c r="D411" i="1"/>
  <c r="D406" i="1"/>
  <c r="H406" i="1" s="1"/>
  <c r="C406" i="1"/>
  <c r="D405" i="1"/>
  <c r="H405" i="1" s="1"/>
  <c r="C405" i="1"/>
  <c r="D404" i="1"/>
  <c r="C404" i="1"/>
  <c r="H404" i="1" s="1"/>
  <c r="H401" i="1"/>
  <c r="G401" i="1"/>
  <c r="D401" i="1"/>
  <c r="C401" i="1"/>
  <c r="H400" i="1"/>
  <c r="G400" i="1"/>
  <c r="D400" i="1"/>
  <c r="C400" i="1"/>
  <c r="D399" i="1"/>
  <c r="H399" i="1" s="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D373" i="1"/>
  <c r="H373" i="1" s="1"/>
  <c r="C373" i="1"/>
  <c r="H372" i="1"/>
  <c r="G372" i="1"/>
  <c r="D372" i="1"/>
  <c r="C372" i="1"/>
  <c r="D371" i="1"/>
  <c r="H371" i="1" s="1"/>
  <c r="C371" i="1"/>
  <c r="H370" i="1"/>
  <c r="G370" i="1"/>
  <c r="D370" i="1"/>
  <c r="C370" i="1"/>
  <c r="D369" i="1"/>
  <c r="H369" i="1" s="1"/>
  <c r="C369" i="1"/>
  <c r="D368" i="1"/>
  <c r="H368" i="1" s="1"/>
  <c r="C368" i="1"/>
  <c r="D367" i="1"/>
  <c r="H367" i="1" s="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G308" i="1"/>
  <c r="D308" i="1"/>
  <c r="H308" i="1" s="1"/>
  <c r="C308" i="1"/>
  <c r="G307"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D290" i="1"/>
  <c r="H290" i="1" s="1"/>
  <c r="C290" i="1"/>
  <c r="D289" i="1"/>
  <c r="C289" i="1"/>
  <c r="D288" i="1"/>
  <c r="C288" i="1"/>
  <c r="G288" i="1" s="1"/>
  <c r="D284" i="1"/>
  <c r="H284" i="1" s="1"/>
  <c r="C284" i="1"/>
  <c r="D283" i="1"/>
  <c r="H283" i="1" s="1"/>
  <c r="C283" i="1"/>
  <c r="D282" i="1"/>
  <c r="H282" i="1" s="1"/>
  <c r="C282" i="1"/>
  <c r="G281"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G261" i="1"/>
  <c r="D261" i="1"/>
  <c r="H261" i="1" s="1"/>
  <c r="C261" i="1"/>
  <c r="G260" i="1"/>
  <c r="D260" i="1"/>
  <c r="H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D246" i="1"/>
  <c r="G246" i="1" s="1"/>
  <c r="C246" i="1"/>
  <c r="H245" i="1"/>
  <c r="G245" i="1"/>
  <c r="D245" i="1"/>
  <c r="C245" i="1"/>
  <c r="H244" i="1"/>
  <c r="G244" i="1"/>
  <c r="D244" i="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D208" i="1"/>
  <c r="H208" i="1" s="1"/>
  <c r="C208" i="1"/>
  <c r="D207" i="1"/>
  <c r="H207" i="1" s="1"/>
  <c r="C207" i="1"/>
  <c r="D206" i="1"/>
  <c r="H206" i="1" s="1"/>
  <c r="C206" i="1"/>
  <c r="H205" i="1"/>
  <c r="G205" i="1"/>
  <c r="D205" i="1"/>
  <c r="C205" i="1"/>
  <c r="H204" i="1"/>
  <c r="G204" i="1"/>
  <c r="D204" i="1"/>
  <c r="C204" i="1"/>
  <c r="H203" i="1"/>
  <c r="G203" i="1"/>
  <c r="D203" i="1"/>
  <c r="C203" i="1"/>
  <c r="H202" i="1"/>
  <c r="G202" i="1"/>
  <c r="D202" i="1"/>
  <c r="C202" i="1"/>
  <c r="D201" i="1"/>
  <c r="H201" i="1" s="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D189" i="1"/>
  <c r="H189" i="1" s="1"/>
  <c r="C189" i="1"/>
  <c r="H188" i="1"/>
  <c r="D188" i="1"/>
  <c r="G188" i="1" s="1"/>
  <c r="C188" i="1"/>
  <c r="D187" i="1"/>
  <c r="H187" i="1" s="1"/>
  <c r="C187" i="1"/>
  <c r="D186" i="1"/>
  <c r="H186" i="1" s="1"/>
  <c r="C186" i="1"/>
  <c r="D185" i="1"/>
  <c r="H185" i="1" s="1"/>
  <c r="C185" i="1"/>
  <c r="C184" i="1"/>
  <c r="D183" i="1"/>
  <c r="H183" i="1" s="1"/>
  <c r="C183" i="1"/>
  <c r="H182" i="1"/>
  <c r="D182" i="1"/>
  <c r="G182" i="1" s="1"/>
  <c r="C182" i="1"/>
  <c r="H181" i="1"/>
  <c r="D181" i="1"/>
  <c r="G181" i="1" s="1"/>
  <c r="C181" i="1"/>
  <c r="D180" i="1"/>
  <c r="H180" i="1" s="1"/>
  <c r="C180" i="1"/>
  <c r="H179" i="1"/>
  <c r="G179" i="1"/>
  <c r="D179" i="1"/>
  <c r="C179" i="1"/>
  <c r="D178" i="1"/>
  <c r="H178" i="1" s="1"/>
  <c r="C178" i="1"/>
  <c r="D177" i="1"/>
  <c r="H177" i="1" s="1"/>
  <c r="C177" i="1"/>
  <c r="D176" i="1"/>
  <c r="H176" i="1" s="1"/>
  <c r="C176" i="1"/>
  <c r="D175" i="1"/>
  <c r="H175" i="1" s="1"/>
  <c r="C175" i="1"/>
  <c r="D174" i="1"/>
  <c r="H174" i="1" s="1"/>
  <c r="C174" i="1"/>
  <c r="C173" i="1"/>
  <c r="D172" i="1"/>
  <c r="H172" i="1" s="1"/>
  <c r="C172" i="1"/>
  <c r="H171" i="1"/>
  <c r="G171" i="1"/>
  <c r="D171" i="1"/>
  <c r="C171" i="1"/>
  <c r="D170" i="1"/>
  <c r="H170" i="1" s="1"/>
  <c r="C170" i="1"/>
  <c r="D169" i="1"/>
  <c r="H169" i="1" s="1"/>
  <c r="C169" i="1"/>
  <c r="D168" i="1"/>
  <c r="H168" i="1" s="1"/>
  <c r="C168" i="1"/>
  <c r="H167" i="1"/>
  <c r="G167" i="1"/>
  <c r="D167" i="1"/>
  <c r="C167" i="1"/>
  <c r="D166" i="1"/>
  <c r="H166" i="1" s="1"/>
  <c r="C166" i="1"/>
  <c r="D165" i="1"/>
  <c r="H165" i="1" s="1"/>
  <c r="C165" i="1"/>
  <c r="D164" i="1"/>
  <c r="H164" i="1" s="1"/>
  <c r="C164" i="1"/>
  <c r="G163" i="1"/>
  <c r="D163" i="1"/>
  <c r="H163" i="1" s="1"/>
  <c r="C163" i="1"/>
  <c r="H162" i="1"/>
  <c r="G162" i="1"/>
  <c r="D162" i="1"/>
  <c r="C162" i="1"/>
  <c r="H161" i="1"/>
  <c r="D161" i="1"/>
  <c r="G161" i="1" s="1"/>
  <c r="C161" i="1"/>
  <c r="D160" i="1"/>
  <c r="G160" i="1" s="1"/>
  <c r="C160" i="1"/>
  <c r="D158" i="1"/>
  <c r="H158" i="1" s="1"/>
  <c r="C158" i="1"/>
  <c r="D157" i="1"/>
  <c r="H157" i="1" s="1"/>
  <c r="C157" i="1"/>
  <c r="H156" i="1"/>
  <c r="G156" i="1"/>
  <c r="D156" i="1"/>
  <c r="C156" i="1"/>
  <c r="D155" i="1"/>
  <c r="H155" i="1" s="1"/>
  <c r="C155" i="1"/>
  <c r="D154" i="1"/>
  <c r="H154" i="1" s="1"/>
  <c r="C154" i="1"/>
  <c r="D153" i="1"/>
  <c r="H153" i="1" s="1"/>
  <c r="C153" i="1"/>
  <c r="H152" i="1"/>
  <c r="G152" i="1"/>
  <c r="D152" i="1"/>
  <c r="C152" i="1"/>
  <c r="H151" i="1"/>
  <c r="G151" i="1"/>
  <c r="D151" i="1"/>
  <c r="C151" i="1"/>
  <c r="G150"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G131" i="1"/>
  <c r="D131" i="1"/>
  <c r="H131" i="1" s="1"/>
  <c r="C131" i="1"/>
  <c r="D130" i="1"/>
  <c r="H130" i="1" s="1"/>
  <c r="C130" i="1"/>
  <c r="D129" i="1"/>
  <c r="H129" i="1" s="1"/>
  <c r="C129" i="1"/>
  <c r="H128" i="1"/>
  <c r="G128" i="1"/>
  <c r="D128" i="1"/>
  <c r="C128" i="1"/>
  <c r="H127" i="1"/>
  <c r="G127" i="1"/>
  <c r="D127" i="1"/>
  <c r="C127" i="1"/>
  <c r="G126" i="1"/>
  <c r="D126" i="1"/>
  <c r="H126" i="1" s="1"/>
  <c r="C126" i="1"/>
  <c r="H125" i="1"/>
  <c r="D125" i="1"/>
  <c r="G125" i="1" s="1"/>
  <c r="C125" i="1"/>
  <c r="H124" i="1"/>
  <c r="D124" i="1"/>
  <c r="G124" i="1" s="1"/>
  <c r="C124" i="1"/>
  <c r="H123" i="1"/>
  <c r="D123" i="1"/>
  <c r="G123" i="1" s="1"/>
  <c r="C123" i="1"/>
  <c r="H122" i="1"/>
  <c r="G122" i="1"/>
  <c r="D122" i="1"/>
  <c r="C122" i="1"/>
  <c r="H121" i="1"/>
  <c r="D121" i="1"/>
  <c r="G121" i="1" s="1"/>
  <c r="C121"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H82" i="1"/>
  <c r="G82" i="1"/>
  <c r="D82" i="1"/>
  <c r="C82" i="1"/>
  <c r="D81" i="1"/>
  <c r="H81" i="1" s="1"/>
  <c r="C81" i="1"/>
  <c r="H80" i="1"/>
  <c r="G80" i="1"/>
  <c r="D80" i="1"/>
  <c r="C80" i="1"/>
  <c r="D79" i="1"/>
  <c r="H79" i="1" s="1"/>
  <c r="C79" i="1"/>
  <c r="C78" i="1"/>
  <c r="D77" i="1"/>
  <c r="H77" i="1" s="1"/>
  <c r="C77" i="1"/>
  <c r="D76" i="1"/>
  <c r="H76" i="1" s="1"/>
  <c r="C76" i="1"/>
  <c r="H75" i="1"/>
  <c r="G75" i="1"/>
  <c r="D75" i="1"/>
  <c r="C75" i="1"/>
  <c r="G74"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D59" i="1"/>
  <c r="G59" i="1" s="1"/>
  <c r="C59" i="1"/>
  <c r="H58" i="1"/>
  <c r="D58" i="1"/>
  <c r="G58" i="1" s="1"/>
  <c r="C58" i="1"/>
  <c r="H57" i="1"/>
  <c r="G57" i="1"/>
  <c r="D57" i="1"/>
  <c r="C57" i="1"/>
  <c r="H56" i="1"/>
  <c r="G56" i="1"/>
  <c r="D56" i="1"/>
  <c r="C56" i="1"/>
  <c r="H55" i="1"/>
  <c r="G55" i="1"/>
  <c r="D55" i="1"/>
  <c r="C55" i="1"/>
  <c r="H54" i="1"/>
  <c r="G54" i="1"/>
  <c r="D54" i="1"/>
  <c r="C54" i="1"/>
  <c r="H53" i="1"/>
  <c r="D53" i="1"/>
  <c r="G53" i="1" s="1"/>
  <c r="C53" i="1"/>
  <c r="H52" i="1"/>
  <c r="G52" i="1"/>
  <c r="D52" i="1"/>
  <c r="C52" i="1"/>
  <c r="H51" i="1"/>
  <c r="D51" i="1"/>
  <c r="G51" i="1" s="1"/>
  <c r="C51" i="1"/>
  <c r="D50" i="1"/>
  <c r="G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2" i="9" l="1"/>
  <c r="G1461" i="1"/>
  <c r="J1456" i="1"/>
  <c r="E5" i="7"/>
  <c r="G1456" i="1"/>
  <c r="H288" i="1"/>
  <c r="G1285" i="1"/>
  <c r="G1273" i="1"/>
  <c r="H1273" i="1"/>
  <c r="G1278" i="1"/>
  <c r="G1275" i="1"/>
  <c r="G1274" i="1"/>
  <c r="F217" i="9"/>
  <c r="F215" i="9"/>
  <c r="B215" i="9" s="1"/>
  <c r="E33" i="9"/>
  <c r="B33" i="9" s="1"/>
  <c r="G404" i="1"/>
  <c r="H289" i="1"/>
  <c r="D412" i="1"/>
  <c r="H412" i="1" s="1"/>
  <c r="G289" i="1"/>
  <c r="C411" i="1"/>
  <c r="H411" i="1" s="1"/>
  <c r="E273" i="9"/>
  <c r="B273" i="9" s="1"/>
  <c r="G1531" i="1"/>
  <c r="G1579" i="1"/>
  <c r="C1576" i="1"/>
  <c r="H1576" i="1" s="1"/>
  <c r="C1511" i="1"/>
  <c r="H1511" i="1" s="1"/>
  <c r="G1515" i="1"/>
  <c r="G1501" i="1"/>
  <c r="G1499" i="1"/>
  <c r="H1493" i="1"/>
  <c r="H1497" i="1"/>
  <c r="G1492" i="1"/>
  <c r="G1491" i="1"/>
  <c r="G1484" i="1"/>
  <c r="C1483" i="1"/>
  <c r="G1481" i="1"/>
  <c r="H1481" i="1"/>
  <c r="D22" i="7"/>
  <c r="H30" i="3" s="1"/>
  <c r="C1454" i="1"/>
  <c r="G1454" i="1" s="1"/>
  <c r="H1416" i="1"/>
  <c r="H1418" i="1"/>
  <c r="D114" i="6"/>
  <c r="D141" i="6" s="1"/>
  <c r="G1263" i="1"/>
  <c r="G1266" i="1"/>
  <c r="G1244" i="1"/>
  <c r="D1223" i="1"/>
  <c r="H1223" i="1" s="1"/>
  <c r="E23" i="9"/>
  <c r="B23" i="9" s="1"/>
  <c r="H647" i="1"/>
  <c r="B275" i="9"/>
  <c r="G1232" i="1"/>
  <c r="D258" i="5"/>
  <c r="G1237" i="1"/>
  <c r="F259" i="5"/>
  <c r="G1236" i="1"/>
  <c r="H1216" i="1"/>
  <c r="G1218" i="1"/>
  <c r="E308" i="9"/>
  <c r="B308" i="9" s="1"/>
  <c r="G1154" i="1"/>
  <c r="G1156" i="1"/>
  <c r="H1138" i="1"/>
  <c r="H1124" i="1"/>
  <c r="G1064" i="1"/>
  <c r="D12" i="5"/>
  <c r="C990" i="1" s="1"/>
  <c r="H1041" i="1"/>
  <c r="F63" i="5"/>
  <c r="G1033" i="1"/>
  <c r="H1032" i="1"/>
  <c r="H1025" i="1"/>
  <c r="F45" i="5"/>
  <c r="H1018" i="1"/>
  <c r="H1014" i="1"/>
  <c r="H1013" i="1"/>
  <c r="H1012" i="1"/>
  <c r="H1008" i="1"/>
  <c r="H1007" i="1"/>
  <c r="H1006" i="1"/>
  <c r="H1004" i="1"/>
  <c r="H1002" i="1"/>
  <c r="H1001" i="1"/>
  <c r="H999" i="1"/>
  <c r="H997" i="1"/>
  <c r="H998" i="1"/>
  <c r="H996" i="1"/>
  <c r="H995" i="1"/>
  <c r="H991" i="1"/>
  <c r="H993" i="1"/>
  <c r="D7" i="5"/>
  <c r="C985" i="1" s="1"/>
  <c r="H986" i="1"/>
  <c r="G948" i="1"/>
  <c r="E102" i="9"/>
  <c r="B102" i="9" s="1"/>
  <c r="G880" i="1"/>
  <c r="G737" i="1"/>
  <c r="F223" i="9"/>
  <c r="B223" i="9" s="1"/>
  <c r="G713" i="1"/>
  <c r="G711" i="1"/>
  <c r="G710" i="1"/>
  <c r="G709" i="1"/>
  <c r="G689" i="1"/>
  <c r="G669" i="1"/>
  <c r="G642" i="1"/>
  <c r="G645" i="1"/>
  <c r="F652" i="4"/>
  <c r="H641" i="1"/>
  <c r="D599" i="1"/>
  <c r="H599" i="1" s="1"/>
  <c r="G599" i="1"/>
  <c r="G600" i="1"/>
  <c r="G478" i="1"/>
  <c r="H478" i="1"/>
  <c r="F495" i="4"/>
  <c r="E420" i="4"/>
  <c r="D414" i="1" s="1"/>
  <c r="G406" i="1"/>
  <c r="H413" i="1"/>
  <c r="G405" i="1"/>
  <c r="G399" i="1"/>
  <c r="G397" i="1"/>
  <c r="G398" i="1"/>
  <c r="F402" i="4"/>
  <c r="G373" i="1"/>
  <c r="G374" i="1"/>
  <c r="G371" i="1"/>
  <c r="G369" i="1"/>
  <c r="G368" i="1"/>
  <c r="G367" i="1"/>
  <c r="G366" i="1"/>
  <c r="G364" i="1"/>
  <c r="G365" i="1"/>
  <c r="G290" i="1"/>
  <c r="E295" i="9"/>
  <c r="B295" i="9" s="1"/>
  <c r="E299" i="9"/>
  <c r="B299" i="9" s="1"/>
  <c r="E293" i="9"/>
  <c r="B293" i="9" s="1"/>
  <c r="G411" i="1"/>
  <c r="G412" i="1"/>
  <c r="G284" i="1"/>
  <c r="G282" i="1"/>
  <c r="G283" i="1"/>
  <c r="E70" i="9"/>
  <c r="B70" i="9" s="1"/>
  <c r="F226" i="9"/>
  <c r="B226" i="9" s="1"/>
  <c r="G209" i="1"/>
  <c r="G208" i="1"/>
  <c r="G206" i="1"/>
  <c r="G207" i="1"/>
  <c r="E196" i="4"/>
  <c r="D192" i="1" s="1"/>
  <c r="H192" i="1" s="1"/>
  <c r="G198" i="1"/>
  <c r="G201" i="1"/>
  <c r="E54" i="9"/>
  <c r="B54" i="9" s="1"/>
  <c r="G191" i="1"/>
  <c r="G190" i="1"/>
  <c r="G189" i="1"/>
  <c r="G187" i="1"/>
  <c r="G186" i="1"/>
  <c r="E47" i="9"/>
  <c r="B47" i="9" s="1"/>
  <c r="G184" i="1"/>
  <c r="G185" i="1"/>
  <c r="F188" i="4"/>
  <c r="F222" i="9"/>
  <c r="B222" i="9" s="1"/>
  <c r="G183" i="1"/>
  <c r="B221" i="9"/>
  <c r="B220" i="9"/>
  <c r="G180" i="1"/>
  <c r="E44" i="9"/>
  <c r="B44" i="9" s="1"/>
  <c r="F219" i="9"/>
  <c r="B219" i="9" s="1"/>
  <c r="G178" i="1"/>
  <c r="G177" i="1"/>
  <c r="G176" i="1"/>
  <c r="G175" i="1"/>
  <c r="G173" i="1"/>
  <c r="G174" i="1"/>
  <c r="F177" i="4"/>
  <c r="G172" i="1"/>
  <c r="G170" i="1"/>
  <c r="G169" i="1"/>
  <c r="G168" i="1"/>
  <c r="G165" i="1"/>
  <c r="G166" i="1"/>
  <c r="G164" i="1"/>
  <c r="E163" i="4"/>
  <c r="D159" i="1" s="1"/>
  <c r="H160" i="1"/>
  <c r="G158" i="1"/>
  <c r="G155" i="1"/>
  <c r="G157" i="1"/>
  <c r="G154" i="1"/>
  <c r="E40" i="9"/>
  <c r="B40" i="9" s="1"/>
  <c r="F218" i="9"/>
  <c r="B218" i="9" s="1"/>
  <c r="G153" i="1"/>
  <c r="G149" i="1"/>
  <c r="H148" i="1"/>
  <c r="G148" i="1"/>
  <c r="F152" i="4"/>
  <c r="G132" i="1"/>
  <c r="G130" i="1"/>
  <c r="G129" i="1"/>
  <c r="F133" i="4"/>
  <c r="H120" i="1"/>
  <c r="F124" i="4"/>
  <c r="G83" i="1"/>
  <c r="H78" i="1"/>
  <c r="G78" i="1"/>
  <c r="G79" i="1"/>
  <c r="G81" i="1"/>
  <c r="G77" i="1"/>
  <c r="G76" i="1"/>
  <c r="G73" i="1"/>
  <c r="F77" i="4"/>
  <c r="E28" i="9"/>
  <c r="B28" i="9" s="1"/>
  <c r="H50" i="1"/>
  <c r="G46" i="1"/>
  <c r="H46" i="1"/>
  <c r="F50" i="4"/>
  <c r="E285" i="9"/>
  <c r="B285" i="9" s="1"/>
  <c r="G1243" i="1"/>
  <c r="E300" i="9"/>
  <c r="B300" i="9" s="1"/>
  <c r="B217" i="9"/>
  <c r="E286" i="9"/>
  <c r="B286" i="9" s="1"/>
  <c r="E287" i="9"/>
  <c r="B287" i="9" s="1"/>
  <c r="E292" i="9"/>
  <c r="B292" i="9" s="1"/>
  <c r="G1227" i="1"/>
  <c r="G1229" i="1"/>
  <c r="G1226" i="1"/>
  <c r="G1224" i="1"/>
  <c r="F246" i="5"/>
  <c r="E281" i="9"/>
  <c r="B281" i="9" s="1"/>
  <c r="F242" i="5"/>
  <c r="H1215" i="1"/>
  <c r="G1215" i="1"/>
  <c r="G1216" i="1"/>
  <c r="G1217" i="1"/>
  <c r="F238" i="5"/>
  <c r="F239" i="5"/>
  <c r="E237" i="5"/>
  <c r="D1183" i="1"/>
  <c r="E297" i="9"/>
  <c r="B297" i="9" s="1"/>
  <c r="D1184" i="1"/>
  <c r="F207" i="5"/>
  <c r="F146" i="5"/>
  <c r="G1138" i="1"/>
  <c r="G1124" i="1"/>
  <c r="G1137" i="1"/>
  <c r="H1112" i="1"/>
  <c r="G1112" i="1"/>
  <c r="F134" i="5"/>
  <c r="G1054" i="1"/>
  <c r="H1056" i="1"/>
  <c r="G1056" i="1"/>
  <c r="F78" i="5"/>
  <c r="H1047" i="1"/>
  <c r="G1047" i="1"/>
  <c r="D1048" i="1"/>
  <c r="G1041" i="1"/>
  <c r="G1043" i="1"/>
  <c r="G1034" i="1"/>
  <c r="G1035" i="1"/>
  <c r="G1030" i="1"/>
  <c r="G1032" i="1"/>
  <c r="G1029" i="1"/>
  <c r="G1028" i="1"/>
  <c r="G1023" i="1"/>
  <c r="G1025" i="1"/>
  <c r="G1018" i="1"/>
  <c r="G1015" i="1"/>
  <c r="G1013" i="1"/>
  <c r="G1014" i="1"/>
  <c r="F35" i="5"/>
  <c r="G1012" i="1"/>
  <c r="G1007" i="1"/>
  <c r="G1008" i="1"/>
  <c r="G1006" i="1"/>
  <c r="G1004" i="1"/>
  <c r="G1003" i="1"/>
  <c r="G1002" i="1"/>
  <c r="G1001" i="1"/>
  <c r="G1000" i="1"/>
  <c r="G999" i="1"/>
  <c r="G997" i="1"/>
  <c r="G998" i="1"/>
  <c r="F19" i="5"/>
  <c r="G996" i="1"/>
  <c r="G995" i="1"/>
  <c r="G991" i="1"/>
  <c r="G993" i="1"/>
  <c r="F8" i="5"/>
  <c r="G1440" i="1"/>
  <c r="I1440" i="1" s="1"/>
  <c r="J1440" i="1"/>
  <c r="G1444" i="1"/>
  <c r="I1444" i="1" s="1"/>
  <c r="J1444" i="1"/>
  <c r="G1447" i="1"/>
  <c r="I1447" i="1" s="1"/>
  <c r="G1451" i="1"/>
  <c r="I1451" i="1" s="1"/>
  <c r="H1454" i="1"/>
  <c r="G1462" i="1"/>
  <c r="I1462" i="1" s="1"/>
  <c r="J1462" i="1"/>
  <c r="H1463" i="1"/>
  <c r="G1464" i="1"/>
  <c r="I1464" i="1" s="1"/>
  <c r="J1464" i="1"/>
  <c r="H1465" i="1"/>
  <c r="G1466" i="1"/>
  <c r="I1466" i="1" s="1"/>
  <c r="J1466" i="1"/>
  <c r="H1467" i="1"/>
  <c r="G1468" i="1"/>
  <c r="I1468" i="1" s="1"/>
  <c r="J1468" i="1"/>
  <c r="H1469" i="1"/>
  <c r="H1486" i="1"/>
  <c r="G1486" i="1"/>
  <c r="G1495" i="1"/>
  <c r="H1502" i="1"/>
  <c r="G1502" i="1"/>
  <c r="G1511" i="1"/>
  <c r="G1519" i="1"/>
  <c r="H1526" i="1"/>
  <c r="G1526" i="1"/>
  <c r="G1535" i="1"/>
  <c r="H1542" i="1"/>
  <c r="G1542" i="1"/>
  <c r="H1558" i="1"/>
  <c r="G1558" i="1"/>
  <c r="H1574" i="1"/>
  <c r="G1574" i="1"/>
  <c r="J1446" i="1"/>
  <c r="J1450" i="1"/>
  <c r="G1455" i="1"/>
  <c r="J1455" i="1"/>
  <c r="G1457" i="1"/>
  <c r="J1457" i="1"/>
  <c r="G1459" i="1"/>
  <c r="J1459" i="1"/>
  <c r="G1477" i="1"/>
  <c r="J1477" i="1"/>
  <c r="G1479" i="1"/>
  <c r="J1479" i="1"/>
  <c r="H1490" i="1"/>
  <c r="G1490" i="1"/>
  <c r="H1506" i="1"/>
  <c r="G1506" i="1"/>
  <c r="H1530" i="1"/>
  <c r="G1530" i="1"/>
  <c r="H1546" i="1"/>
  <c r="G1546" i="1"/>
  <c r="H1562" i="1"/>
  <c r="G1562" i="1"/>
  <c r="H1578" i="1"/>
  <c r="G157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42" i="1"/>
  <c r="I1442" i="1" s="1"/>
  <c r="J1442" i="1"/>
  <c r="J1452" i="1"/>
  <c r="G1463" i="1"/>
  <c r="I1463" i="1" s="1"/>
  <c r="G1465" i="1"/>
  <c r="I1465" i="1" s="1"/>
  <c r="G1467" i="1"/>
  <c r="H1471" i="1"/>
  <c r="I1471" i="1" s="1"/>
  <c r="G1472" i="1"/>
  <c r="I1472" i="1" s="1"/>
  <c r="J1472" i="1"/>
  <c r="H1473" i="1"/>
  <c r="I1473" i="1" s="1"/>
  <c r="G1474" i="1"/>
  <c r="I1474" i="1" s="1"/>
  <c r="J1474" i="1"/>
  <c r="H1475" i="1"/>
  <c r="G1487" i="1"/>
  <c r="H1494" i="1"/>
  <c r="G1494" i="1"/>
  <c r="G1503" i="1"/>
  <c r="H1510" i="1"/>
  <c r="G1510" i="1"/>
  <c r="H1518" i="1"/>
  <c r="G1518" i="1"/>
  <c r="G1527" i="1"/>
  <c r="H1534" i="1"/>
  <c r="G1534" i="1"/>
  <c r="G1543" i="1"/>
  <c r="H1550" i="1"/>
  <c r="G1550" i="1"/>
  <c r="H1566" i="1"/>
  <c r="G1566" i="1"/>
  <c r="I1441" i="1"/>
  <c r="G1446" i="1"/>
  <c r="I1446" i="1" s="1"/>
  <c r="J1448" i="1"/>
  <c r="G1450" i="1"/>
  <c r="I1450" i="1" s="1"/>
  <c r="H1455" i="1"/>
  <c r="I1456" i="1"/>
  <c r="H1457" i="1"/>
  <c r="I1458" i="1"/>
  <c r="H1459" i="1"/>
  <c r="I1460" i="1"/>
  <c r="H1461" i="1"/>
  <c r="I1476" i="1"/>
  <c r="H1477" i="1"/>
  <c r="I1478" i="1"/>
  <c r="H1479" i="1"/>
  <c r="H1482" i="1"/>
  <c r="G1482" i="1"/>
  <c r="H1498" i="1"/>
  <c r="G1498" i="1"/>
  <c r="H1514" i="1"/>
  <c r="G1514" i="1"/>
  <c r="H1522" i="1"/>
  <c r="G1522" i="1"/>
  <c r="H1538" i="1"/>
  <c r="G1538" i="1"/>
  <c r="H1554" i="1"/>
  <c r="G1554" i="1"/>
  <c r="H1570" i="1"/>
  <c r="G1570" i="1"/>
  <c r="F45" i="4"/>
  <c r="F54" i="4"/>
  <c r="F59" i="4"/>
  <c r="D106" i="4"/>
  <c r="F125" i="4"/>
  <c r="F134" i="4"/>
  <c r="F202" i="4"/>
  <c r="D215" i="4"/>
  <c r="E263" i="4"/>
  <c r="E643" i="4"/>
  <c r="D637" i="1" s="1"/>
  <c r="D593" i="4"/>
  <c r="F82" i="4"/>
  <c r="E106" i="4"/>
  <c r="D102" i="1" s="1"/>
  <c r="D163" i="4"/>
  <c r="D224" i="4"/>
  <c r="D311" i="4"/>
  <c r="F356" i="4"/>
  <c r="D363" i="4"/>
  <c r="F427" i="4"/>
  <c r="D421" i="4"/>
  <c r="F473" i="4"/>
  <c r="D472" i="4"/>
  <c r="F522" i="4"/>
  <c r="D515" i="4"/>
  <c r="D42" i="8"/>
  <c r="G312" i="9" s="1"/>
  <c r="E312" i="9" s="1"/>
  <c r="H21" i="9"/>
  <c r="G21" i="9"/>
  <c r="F197" i="4"/>
  <c r="E311" i="4"/>
  <c r="D306" i="1" s="1"/>
  <c r="E363" i="4"/>
  <c r="D358" i="1" s="1"/>
  <c r="D644" i="4"/>
  <c r="F416" i="4"/>
  <c r="F417" i="4"/>
  <c r="F69" i="5"/>
  <c r="D529" i="4"/>
  <c r="E593" i="4"/>
  <c r="D587" i="1" s="1"/>
  <c r="E12" i="5"/>
  <c r="F13" i="5"/>
  <c r="E87" i="5"/>
  <c r="D1065" i="1" s="1"/>
  <c r="D118" i="5"/>
  <c r="F135" i="5"/>
  <c r="D35" i="6"/>
  <c r="B24" i="9"/>
  <c r="B32" i="9"/>
  <c r="B48" i="9"/>
  <c r="E307" i="9"/>
  <c r="B307" i="9" s="1"/>
  <c r="E309" i="9"/>
  <c r="B309" i="9" s="1"/>
  <c r="F484" i="4"/>
  <c r="D580" i="4"/>
  <c r="F70" i="5"/>
  <c r="F177" i="5"/>
  <c r="E258" i="5"/>
  <c r="D1235" i="1" s="1"/>
  <c r="F122" i="6"/>
  <c r="B36" i="9"/>
  <c r="D299" i="4"/>
  <c r="D351" i="4"/>
  <c r="E529" i="4"/>
  <c r="F79" i="5"/>
  <c r="F149" i="5"/>
  <c r="E176" i="5"/>
  <c r="F180" i="5"/>
  <c r="F190" i="5"/>
  <c r="D206" i="5"/>
  <c r="D245" i="5"/>
  <c r="D237" i="5" s="1"/>
  <c r="F5" i="6"/>
  <c r="E35" i="6"/>
  <c r="E141" i="6" s="1"/>
  <c r="H165"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0" i="9"/>
  <c r="E190" i="9" s="1"/>
  <c r="B190" i="9" s="1"/>
  <c r="G165" i="9"/>
  <c r="E165" i="9" s="1"/>
  <c r="B165" i="9" s="1"/>
  <c r="G164" i="9"/>
  <c r="E164" i="9" s="1"/>
  <c r="B164" i="9" s="1"/>
  <c r="G163" i="9"/>
  <c r="E163" i="9" s="1"/>
  <c r="B163" i="9" s="1"/>
  <c r="G162" i="9"/>
  <c r="E162" i="9" s="1"/>
  <c r="B162" i="9" s="1"/>
  <c r="G161" i="9"/>
  <c r="E161" i="9" s="1"/>
  <c r="B161" i="9" s="1"/>
  <c r="I10" i="9"/>
  <c r="B52" i="9"/>
  <c r="B56" i="9"/>
  <c r="B60" i="9"/>
  <c r="B64" i="9"/>
  <c r="B68" i="9"/>
  <c r="B72" i="9"/>
  <c r="B76" i="9"/>
  <c r="B80" i="9"/>
  <c r="B84" i="9"/>
  <c r="B88" i="9"/>
  <c r="B92" i="9"/>
  <c r="B96" i="9"/>
  <c r="B100" i="9"/>
  <c r="B104" i="9"/>
  <c r="B108" i="9"/>
  <c r="B112" i="9"/>
  <c r="B116" i="9"/>
  <c r="B120" i="9"/>
  <c r="B124" i="9"/>
  <c r="B128" i="9"/>
  <c r="B132" i="9"/>
  <c r="B136" i="9"/>
  <c r="B14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E289" i="9"/>
  <c r="B289" i="9" s="1"/>
  <c r="G166" i="9"/>
  <c r="E166" i="9" s="1"/>
  <c r="B166" i="9" s="1"/>
  <c r="I1467" i="1" l="1"/>
  <c r="C1453" i="1"/>
  <c r="D5" i="7"/>
  <c r="I29" i="3"/>
  <c r="D1436" i="1"/>
  <c r="F213" i="9"/>
  <c r="B213" i="9" s="1"/>
  <c r="G1576" i="1"/>
  <c r="H1483" i="1"/>
  <c r="G1483" i="1"/>
  <c r="G1453" i="1"/>
  <c r="H1453" i="1"/>
  <c r="F114" i="6"/>
  <c r="H27" i="3"/>
  <c r="C1408" i="1"/>
  <c r="G1223" i="1"/>
  <c r="E21" i="9"/>
  <c r="B21" i="9" s="1"/>
  <c r="B192" i="9"/>
  <c r="F258" i="5"/>
  <c r="C1235" i="1"/>
  <c r="H1235" i="1" s="1"/>
  <c r="H20" i="3"/>
  <c r="F196" i="4"/>
  <c r="G192" i="1"/>
  <c r="I23" i="3"/>
  <c r="D1214" i="1"/>
  <c r="G1184" i="1"/>
  <c r="H1184" i="1"/>
  <c r="H1048" i="1"/>
  <c r="G1048" i="1"/>
  <c r="I28" i="3"/>
  <c r="D1435" i="1"/>
  <c r="F237" i="5"/>
  <c r="H23" i="3"/>
  <c r="C1214" i="1"/>
  <c r="E528" i="4"/>
  <c r="D523" i="1"/>
  <c r="D528" i="4"/>
  <c r="F529" i="4"/>
  <c r="C523" i="1"/>
  <c r="K1450" i="9"/>
  <c r="G313" i="9"/>
  <c r="E313" i="9" s="1"/>
  <c r="B313" i="9" s="1"/>
  <c r="I34" i="3"/>
  <c r="C1517" i="1"/>
  <c r="F224" i="4"/>
  <c r="C220" i="1"/>
  <c r="H637" i="1"/>
  <c r="G637" i="1"/>
  <c r="E350" i="4"/>
  <c r="E298" i="4"/>
  <c r="F245" i="5"/>
  <c r="C1222" i="1"/>
  <c r="H19" i="9"/>
  <c r="E19" i="9" s="1"/>
  <c r="B19" i="9" s="1"/>
  <c r="E175" i="5"/>
  <c r="D1152" i="1" s="1"/>
  <c r="I22" i="3"/>
  <c r="D1153" i="1"/>
  <c r="F351" i="4"/>
  <c r="D350" i="4"/>
  <c r="C346" i="1"/>
  <c r="F580" i="4"/>
  <c r="C574" i="1"/>
  <c r="F12" i="5"/>
  <c r="D990" i="1"/>
  <c r="F141" i="6"/>
  <c r="H28" i="3"/>
  <c r="C1435" i="1"/>
  <c r="B312" i="9"/>
  <c r="F472" i="4"/>
  <c r="C466" i="1"/>
  <c r="F363" i="4"/>
  <c r="C358" i="1"/>
  <c r="F163" i="4"/>
  <c r="D151" i="4"/>
  <c r="C159" i="1"/>
  <c r="F263" i="4"/>
  <c r="D259" i="1"/>
  <c r="F643" i="4"/>
  <c r="I1479" i="1"/>
  <c r="I1459" i="1"/>
  <c r="I1455" i="1"/>
  <c r="E151" i="4"/>
  <c r="G310" i="9"/>
  <c r="E310" i="9" s="1"/>
  <c r="B310" i="9" s="1"/>
  <c r="F206" i="5"/>
  <c r="C1183" i="1"/>
  <c r="F299" i="4"/>
  <c r="D298" i="4"/>
  <c r="C294" i="1"/>
  <c r="D176" i="5"/>
  <c r="F118" i="5"/>
  <c r="C1096" i="1"/>
  <c r="E7" i="5"/>
  <c r="F644" i="4"/>
  <c r="C638" i="1"/>
  <c r="F515" i="4"/>
  <c r="C509" i="1"/>
  <c r="E68" i="5"/>
  <c r="F215" i="4"/>
  <c r="C211" i="1"/>
  <c r="F106" i="4"/>
  <c r="C102" i="1"/>
  <c r="D6" i="4"/>
  <c r="E6" i="4"/>
  <c r="I25" i="3"/>
  <c r="D1329" i="1"/>
  <c r="G317" i="9"/>
  <c r="E317" i="9" s="1"/>
  <c r="F35" i="6"/>
  <c r="H25" i="3"/>
  <c r="C1329" i="1"/>
  <c r="H1065" i="1"/>
  <c r="G1065" i="1"/>
  <c r="D68" i="5"/>
  <c r="D420" i="4"/>
  <c r="F421" i="4"/>
  <c r="C415" i="1"/>
  <c r="F311" i="4"/>
  <c r="C306" i="1"/>
  <c r="F593" i="4"/>
  <c r="C587" i="1"/>
  <c r="I1477" i="1"/>
  <c r="I1457" i="1"/>
  <c r="C1436" i="1" l="1"/>
  <c r="H1436" i="1" s="1"/>
  <c r="H29" i="3"/>
  <c r="G315" i="9"/>
  <c r="E315" i="9" s="1"/>
  <c r="E311" i="9"/>
  <c r="H1408" i="1"/>
  <c r="G1408" i="1"/>
  <c r="G1235" i="1"/>
  <c r="H306" i="1"/>
  <c r="G306" i="1"/>
  <c r="H1329" i="1"/>
  <c r="G1329" i="1"/>
  <c r="H9" i="3"/>
  <c r="G102" i="1"/>
  <c r="H102" i="1"/>
  <c r="G638" i="1"/>
  <c r="H638" i="1"/>
  <c r="H587" i="1"/>
  <c r="G587" i="1"/>
  <c r="E412" i="4"/>
  <c r="I16" i="3"/>
  <c r="D2" i="1"/>
  <c r="F176" i="5"/>
  <c r="D175" i="5"/>
  <c r="H22" i="3"/>
  <c r="C1153" i="1"/>
  <c r="H1183" i="1"/>
  <c r="G1183" i="1"/>
  <c r="H259" i="1"/>
  <c r="G259" i="1"/>
  <c r="G346" i="1"/>
  <c r="H346" i="1"/>
  <c r="E316" i="9"/>
  <c r="B317" i="9"/>
  <c r="F6" i="4"/>
  <c r="D412" i="4"/>
  <c r="H16" i="3"/>
  <c r="C2" i="1"/>
  <c r="E6" i="5"/>
  <c r="I20" i="3"/>
  <c r="D985" i="1"/>
  <c r="F7" i="5"/>
  <c r="G294" i="1"/>
  <c r="H294" i="1"/>
  <c r="D289" i="4"/>
  <c r="H17" i="3"/>
  <c r="F151" i="4"/>
  <c r="C147" i="1"/>
  <c r="G466" i="1"/>
  <c r="H466" i="1"/>
  <c r="H1435" i="1"/>
  <c r="G1435" i="1"/>
  <c r="D408" i="4"/>
  <c r="F350" i="4"/>
  <c r="C345" i="1"/>
  <c r="E407" i="4"/>
  <c r="D402" i="1" s="1"/>
  <c r="D293" i="1"/>
  <c r="H220" i="1"/>
  <c r="G220" i="1"/>
  <c r="F528" i="4"/>
  <c r="D636" i="4"/>
  <c r="C522" i="1"/>
  <c r="E636" i="4"/>
  <c r="D630" i="1" s="1"/>
  <c r="D522" i="1"/>
  <c r="E635" i="4"/>
  <c r="D629" i="1" s="1"/>
  <c r="I21" i="3"/>
  <c r="D1046" i="1"/>
  <c r="H1096" i="1"/>
  <c r="G1096" i="1"/>
  <c r="G574" i="1"/>
  <c r="H574" i="1"/>
  <c r="E408" i="4"/>
  <c r="D403" i="1" s="1"/>
  <c r="D345" i="1"/>
  <c r="F420" i="4"/>
  <c r="D635" i="4"/>
  <c r="C414" i="1"/>
  <c r="D407" i="4"/>
  <c r="F298" i="4"/>
  <c r="C293" i="1"/>
  <c r="G509" i="1"/>
  <c r="H509" i="1"/>
  <c r="E289" i="4"/>
  <c r="E290" i="4" s="1"/>
  <c r="D286" i="1" s="1"/>
  <c r="I17" i="3"/>
  <c r="D147" i="1"/>
  <c r="G358" i="1"/>
  <c r="H358" i="1"/>
  <c r="H1222" i="1"/>
  <c r="G1222" i="1"/>
  <c r="G1517" i="1"/>
  <c r="H1517" i="1"/>
  <c r="H11" i="3"/>
  <c r="H523" i="1"/>
  <c r="G523" i="1"/>
  <c r="H1214" i="1"/>
  <c r="G1214" i="1"/>
  <c r="F68" i="5"/>
  <c r="H21" i="3"/>
  <c r="C1046" i="1"/>
  <c r="D6" i="5"/>
  <c r="G415" i="1"/>
  <c r="H415" i="1"/>
  <c r="H211" i="1"/>
  <c r="G211" i="1"/>
  <c r="G159" i="1"/>
  <c r="H159" i="1"/>
  <c r="H990" i="1"/>
  <c r="G990" i="1"/>
  <c r="G1436" i="1" l="1"/>
  <c r="E314" i="9"/>
  <c r="I10" i="3" s="1"/>
  <c r="B315" i="9"/>
  <c r="N3" i="9"/>
  <c r="I11" i="3"/>
  <c r="G293" i="1"/>
  <c r="H293" i="1"/>
  <c r="H522" i="1"/>
  <c r="G522" i="1"/>
  <c r="H2" i="1"/>
  <c r="G2" i="1"/>
  <c r="F175" i="5"/>
  <c r="C1152" i="1"/>
  <c r="F407" i="4"/>
  <c r="C402" i="1"/>
  <c r="F636" i="4"/>
  <c r="C630" i="1"/>
  <c r="F408" i="4"/>
  <c r="C403" i="1"/>
  <c r="D413" i="4"/>
  <c r="D414" i="4" s="1"/>
  <c r="F289" i="4"/>
  <c r="D291" i="4"/>
  <c r="C285" i="1"/>
  <c r="H985" i="1"/>
  <c r="G985" i="1"/>
  <c r="D290" i="4"/>
  <c r="E639" i="4"/>
  <c r="D407" i="1"/>
  <c r="G284" i="9"/>
  <c r="E284" i="9" s="1"/>
  <c r="B284" i="9" s="1"/>
  <c r="G278" i="9"/>
  <c r="F6" i="5"/>
  <c r="C984" i="1"/>
  <c r="F635" i="4"/>
  <c r="C629" i="1"/>
  <c r="D639" i="4"/>
  <c r="F412" i="4"/>
  <c r="C407" i="1"/>
  <c r="H1046" i="1"/>
  <c r="G1046" i="1"/>
  <c r="E413" i="4"/>
  <c r="E414" i="4" s="1"/>
  <c r="D409" i="1" s="1"/>
  <c r="E291" i="4"/>
  <c r="D287" i="1" s="1"/>
  <c r="D285" i="1"/>
  <c r="H414" i="1"/>
  <c r="G414" i="1"/>
  <c r="G147" i="1"/>
  <c r="H147" i="1"/>
  <c r="H1153" i="1"/>
  <c r="G1153" i="1"/>
  <c r="G345" i="1"/>
  <c r="H345" i="1"/>
  <c r="H278" i="9"/>
  <c r="D984" i="1"/>
  <c r="K3" i="9"/>
  <c r="I9" i="3"/>
  <c r="E278" i="9" l="1"/>
  <c r="B278" i="9" s="1"/>
  <c r="F414" i="4"/>
  <c r="C409" i="1"/>
  <c r="E640" i="4"/>
  <c r="E415" i="4"/>
  <c r="D410" i="1" s="1"/>
  <c r="D408" i="1"/>
  <c r="H285" i="1"/>
  <c r="G285" i="1"/>
  <c r="G403" i="1"/>
  <c r="H403" i="1"/>
  <c r="G402" i="1"/>
  <c r="H402" i="1"/>
  <c r="H8" i="3"/>
  <c r="H984" i="1"/>
  <c r="G984" i="1"/>
  <c r="F290" i="4"/>
  <c r="C286" i="1"/>
  <c r="F291" i="4"/>
  <c r="C287" i="1"/>
  <c r="F639" i="4"/>
  <c r="C633" i="1"/>
  <c r="G630" i="1"/>
  <c r="H630" i="1"/>
  <c r="H1152" i="1"/>
  <c r="G1152" i="1"/>
  <c r="D415" i="4"/>
  <c r="D640" i="4"/>
  <c r="D641" i="4" s="1"/>
  <c r="F413" i="4"/>
  <c r="C408" i="1"/>
  <c r="G407" i="1"/>
  <c r="H407" i="1"/>
  <c r="G629" i="1"/>
  <c r="H629" i="1"/>
  <c r="E641" i="4"/>
  <c r="D633" i="1"/>
  <c r="E277" i="9" l="1"/>
  <c r="F641" i="4"/>
  <c r="C635" i="1"/>
  <c r="M3" i="9"/>
  <c r="I8" i="3"/>
  <c r="H408" i="1"/>
  <c r="G408" i="1"/>
  <c r="E642" i="4"/>
  <c r="E645" i="4" s="1"/>
  <c r="D634" i="1"/>
  <c r="H287" i="1"/>
  <c r="G287" i="1"/>
  <c r="G409" i="1"/>
  <c r="H409" i="1"/>
  <c r="D635" i="1"/>
  <c r="F415" i="4"/>
  <c r="C410" i="1"/>
  <c r="G286" i="1"/>
  <c r="H286" i="1"/>
  <c r="D642" i="4"/>
  <c r="F640" i="4"/>
  <c r="C634" i="1"/>
  <c r="G633" i="1"/>
  <c r="H633" i="1"/>
  <c r="I18" i="3" l="1"/>
  <c r="D639" i="1"/>
  <c r="D646" i="4"/>
  <c r="F642" i="4"/>
  <c r="C636" i="1"/>
  <c r="G276" i="9"/>
  <c r="E276" i="9" s="1"/>
  <c r="B276" i="9" s="1"/>
  <c r="G410" i="1"/>
  <c r="H410" i="1"/>
  <c r="H634" i="1"/>
  <c r="G634" i="1"/>
  <c r="G635" i="1"/>
  <c r="H635" i="1"/>
  <c r="D645" i="4"/>
  <c r="E646" i="4"/>
  <c r="D636" i="1"/>
  <c r="G636" i="1" l="1"/>
  <c r="H636" i="1"/>
  <c r="I19" i="3"/>
  <c r="D640" i="1"/>
  <c r="F646" i="4"/>
  <c r="H19" i="3"/>
  <c r="C640" i="1"/>
  <c r="F645" i="4"/>
  <c r="H18" i="3"/>
  <c r="C639" i="1"/>
  <c r="G640" i="1" l="1"/>
  <c r="H640" i="1"/>
  <c r="H639" i="1"/>
  <c r="G639" i="1"/>
  <c r="H7" i="3"/>
  <c r="J3" i="9" l="1"/>
  <c r="G274" i="9" l="1"/>
  <c r="M272" i="9"/>
  <c r="L272" i="9"/>
  <c r="H274" i="9"/>
  <c r="H18" i="9"/>
  <c r="I17" i="9"/>
  <c r="J11" i="9"/>
  <c r="I8" i="9"/>
  <c r="K10" i="9"/>
  <c r="J7" i="9"/>
  <c r="G16" i="9"/>
  <c r="K6" i="9"/>
  <c r="G18" i="9"/>
  <c r="E18" i="9" s="1"/>
  <c r="B18" i="9" s="1"/>
  <c r="M15" i="9"/>
  <c r="I12" i="9"/>
  <c r="I9" i="9"/>
  <c r="G15" i="9"/>
  <c r="I6" i="9"/>
  <c r="K12" i="9"/>
  <c r="G17" i="9"/>
  <c r="H17" i="9"/>
  <c r="I5" i="9"/>
  <c r="K11" i="9"/>
  <c r="H16" i="9"/>
  <c r="K8" i="9"/>
  <c r="J13" i="9"/>
  <c r="J6" i="9"/>
  <c r="I11" i="9"/>
  <c r="K7" i="9"/>
  <c r="J12" i="9"/>
  <c r="J17" i="9"/>
  <c r="J9" i="9"/>
  <c r="H15" i="9"/>
  <c r="J8" i="9"/>
  <c r="I13" i="9"/>
  <c r="J5" i="9"/>
  <c r="L16" i="9"/>
  <c r="I7" i="9"/>
  <c r="K13" i="9"/>
  <c r="K9" i="9"/>
  <c r="L15" i="9"/>
  <c r="K5" i="9"/>
  <c r="J10" i="9"/>
  <c r="M16" i="9"/>
  <c r="E274" i="9" l="1"/>
  <c r="E10" i="9"/>
  <c r="B10" i="9" s="1"/>
  <c r="E7" i="9"/>
  <c r="B7" i="9" s="1"/>
  <c r="E16" i="9"/>
  <c r="F16" i="9"/>
  <c r="E12" i="9"/>
  <c r="B12" i="9" s="1"/>
  <c r="E6" i="9"/>
  <c r="B6" i="9" s="1"/>
  <c r="E11" i="9"/>
  <c r="B11" i="9" s="1"/>
  <c r="E17" i="9"/>
  <c r="B17" i="9" s="1"/>
  <c r="E9" i="9"/>
  <c r="B9" i="9" s="1"/>
  <c r="E8" i="9"/>
  <c r="B8" i="9" s="1"/>
  <c r="F272" i="9"/>
  <c r="E13" i="9"/>
  <c r="B13" i="9" s="1"/>
  <c r="E5" i="9"/>
  <c r="F15" i="9"/>
  <c r="E15" i="9"/>
  <c r="B274" i="9"/>
  <c r="E20" i="9"/>
  <c r="I7" i="3" s="1"/>
  <c r="F14" i="9" l="1"/>
  <c r="B16" i="9"/>
  <c r="B15" i="9"/>
  <c r="E14" i="9"/>
  <c r="B272" i="9"/>
  <c r="F20" i="9"/>
  <c r="B5" i="9"/>
  <c r="E4"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<sst xmlns="http://schemas.openxmlformats.org/spreadsheetml/2006/main" count="4369" uniqueCount="3421">
  <si>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</si>
  <si>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</si>
  <si>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</si>
  <si>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</si>
  <si>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</si>
  <si>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</si>
  <si>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</si>
  <si>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</si>
  <si>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</si>
  <si>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</si>
  <si>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</si>
  <si>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</si>
  <si>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</si>
  <si>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</si>
  <si>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</si>
  <si>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</si>
  <si>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</si>
  <si>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</si>
  <si>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</si>
  <si>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</si>
  <si>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</si>
  <si>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</si>
  <si>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</si>
  <si>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</si>
  <si>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</si>
  <si>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</si>
  <si>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</si>
  <si>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</si>
  <si>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</si>
  <si>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</si>
  <si>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</si>
  <si>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VETERINARSKI FAKULTET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</si>
  <si>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</si>
  <si>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</si>
  <si>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</si>
  <si>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</si>
  <si>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</si>
  <si>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</si>
  <si>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</si>
  <si>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</si>
  <si>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</si>
  <si>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</si>
  <si>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</si>
  <si>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</si>
  <si>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</si>
  <si>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</si>
  <si>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</si>
  <si>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</si>
  <si>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</si>
  <si>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2022 - SVEUČILIŠTE U ZAGREBU VETERINARSKI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</si>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</sst>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15785707.98</v>
      </c>
      <c r="D2" s="6">
        <f>'PR-RAS'!E6</f>
        <v>17218798.52</v>
      </c>
      <c r="E2" s="6">
        <v>0</v>
      </c>
      <c r="F2" s="6">
        <v>0</v>
      </c>
      <c r="G2" s="7">
        <f t="shared" ref="G2:G264" si="0">(B2/1000)*(C2*1+D2*2)</f>
        <v>50223.30502</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1803469.56</v>
      </c>
      <c r="D46" s="1">
        <f>'PR-RAS'!E50</f>
        <v>1572205.1600000001</v>
      </c>
      <c r="E46" s="1">
        <v>0</v>
      </c>
      <c r="F46" s="1">
        <v>0</v>
      </c>
      <c r="G46" s="2">
        <f t="shared" si="0"/>
        <v>222654.59460000004</v>
      </c>
      <c r="H46" s="2">
        <f t="shared" si="1"/>
        <v>0.60000000009313226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1495.55</v>
      </c>
      <c r="D47" s="1">
        <f>'PR-RAS'!E51</f>
        <v>0</v>
      </c>
      <c r="E47" s="1">
        <v>0</v>
      </c>
      <c r="F47" s="1">
        <v>0</v>
      </c>
      <c r="G47" s="2">
        <f t="shared" si="0"/>
        <v>68.795299999999997</v>
      </c>
      <c r="H47" s="2">
        <f t="shared" si="1"/>
        <v>0.45000000000004547</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1495.55</v>
      </c>
      <c r="D48" s="1">
        <f>'PR-RAS'!E52</f>
        <v>0</v>
      </c>
      <c r="E48" s="1">
        <v>0</v>
      </c>
      <c r="F48" s="1">
        <v>0</v>
      </c>
      <c r="G48" s="2">
        <f t="shared" si="0"/>
        <v>70.290849999999992</v>
      </c>
      <c r="H48" s="2">
        <f t="shared" si="1"/>
        <v>0.45000000000004547</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882262.39</v>
      </c>
      <c r="D50" s="1">
        <f>'PR-RAS'!E54</f>
        <v>1093696.0900000001</v>
      </c>
      <c r="E50" s="1">
        <v>0</v>
      </c>
      <c r="F50" s="1">
        <v>0</v>
      </c>
      <c r="G50" s="2">
        <f t="shared" si="0"/>
        <v>150413.07393000001</v>
      </c>
      <c r="H50" s="2">
        <f t="shared" si="1"/>
        <v>0.48000000009778887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1998.23</v>
      </c>
      <c r="D51" s="1">
        <f>'PR-RAS'!E55</f>
        <v>15000</v>
      </c>
      <c r="E51" s="1">
        <v>0</v>
      </c>
      <c r="F51" s="1">
        <v>0</v>
      </c>
      <c r="G51" s="2">
        <f t="shared" si="0"/>
        <v>1599.9115000000002</v>
      </c>
      <c r="H51" s="2">
        <f t="shared" si="1"/>
        <v>0.23000000000001819</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725187</v>
      </c>
      <c r="D53" s="1">
        <f>'PR-RAS'!E57</f>
        <v>1078696.0900000001</v>
      </c>
      <c r="E53" s="1">
        <v>0</v>
      </c>
      <c r="F53" s="1">
        <v>0</v>
      </c>
      <c r="G53" s="2">
        <f t="shared" si="0"/>
        <v>149894.11736</v>
      </c>
      <c r="H53" s="2">
        <f t="shared" si="1"/>
        <v>9.0000000083819032E-2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155077.16</v>
      </c>
      <c r="D54" s="1">
        <f>'PR-RAS'!E58</f>
        <v>0</v>
      </c>
      <c r="E54" s="1">
        <v>0</v>
      </c>
      <c r="F54" s="1">
        <v>0</v>
      </c>
      <c r="G54" s="2">
        <f t="shared" si="0"/>
        <v>8219.0894800000005</v>
      </c>
      <c r="H54" s="2">
        <f t="shared" si="1"/>
        <v>0.16000000000349246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3676.4</v>
      </c>
      <c r="D58" s="1">
        <f>'PR-RAS'!E62</f>
        <v>42206.29</v>
      </c>
      <c r="E58" s="1">
        <v>0</v>
      </c>
      <c r="F58" s="1">
        <v>0</v>
      </c>
      <c r="G58" s="2">
        <f t="shared" si="0"/>
        <v>5021.07186</v>
      </c>
      <c r="H58" s="2">
        <f t="shared" si="1"/>
        <v>0.69000000000096406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3676.4</v>
      </c>
      <c r="D59" s="1">
        <f>'PR-RAS'!E63</f>
        <v>42206.29</v>
      </c>
      <c r="E59" s="1">
        <v>0</v>
      </c>
      <c r="F59" s="1">
        <v>0</v>
      </c>
      <c r="G59" s="2">
        <f t="shared" si="0"/>
        <v>5109.1608400000005</v>
      </c>
      <c r="H59" s="2">
        <f t="shared" si="1"/>
        <v>0.69000000000096406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19261</v>
      </c>
      <c r="D64" s="1">
        <f>'PR-RAS'!E68</f>
        <v>8915.81</v>
      </c>
      <c r="E64" s="1">
        <v>0</v>
      </c>
      <c r="F64" s="1">
        <v>0</v>
      </c>
      <c r="G64" s="2">
        <f t="shared" si="0"/>
        <v>2336.8350599999999</v>
      </c>
      <c r="H64" s="2">
        <f t="shared" si="1"/>
        <v>0.19000000000050932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19261</v>
      </c>
      <c r="D65" s="1">
        <f>'PR-RAS'!E69</f>
        <v>8915.81</v>
      </c>
      <c r="E65" s="1">
        <v>0</v>
      </c>
      <c r="F65" s="1">
        <v>0</v>
      </c>
      <c r="G65" s="2">
        <f t="shared" si="0"/>
        <v>2373.9276799999998</v>
      </c>
      <c r="H65" s="2">
        <f t="shared" si="1"/>
        <v>0.19000000000050932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57343.09</v>
      </c>
      <c r="D70" s="1">
        <f>'PR-RAS'!E74</f>
        <v>10068.799999999999</v>
      </c>
      <c r="E70" s="1">
        <v>0</v>
      </c>
      <c r="F70" s="1">
        <v>0</v>
      </c>
      <c r="G70" s="2">
        <f t="shared" si="0"/>
        <v>5346.1676100000004</v>
      </c>
      <c r="H70" s="2">
        <f t="shared" si="1"/>
        <v>0.28999999999723514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57343.09</v>
      </c>
      <c r="D71" s="1">
        <f>'PR-RAS'!E75</f>
        <v>10068.799999999999</v>
      </c>
      <c r="E71" s="1">
        <v>0</v>
      </c>
      <c r="F71" s="1">
        <v>0</v>
      </c>
      <c r="G71" s="2">
        <f t="shared" si="0"/>
        <v>5423.6483000000007</v>
      </c>
      <c r="H71" s="2">
        <f t="shared" si="1"/>
        <v>0.28999999999723514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839431.13</v>
      </c>
      <c r="D73" s="1">
        <f>'PR-RAS'!E77</f>
        <v>417318.17</v>
      </c>
      <c r="E73" s="1">
        <v>0</v>
      </c>
      <c r="F73" s="1">
        <v>0</v>
      </c>
      <c r="G73" s="2">
        <f t="shared" si="0"/>
        <v>120532.85783999998</v>
      </c>
      <c r="H73" s="2">
        <f t="shared" si="1"/>
        <v>0.29999999998835847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334537.42</v>
      </c>
      <c r="D74" s="1">
        <f>'PR-RAS'!E78</f>
        <v>248589.35</v>
      </c>
      <c r="E74" s="1">
        <v>0</v>
      </c>
      <c r="F74" s="1">
        <v>0</v>
      </c>
      <c r="G74" s="2">
        <f t="shared" si="0"/>
        <v>60715.276759999993</v>
      </c>
      <c r="H74" s="2">
        <f t="shared" si="1"/>
        <v>0.76999999998952262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14599.51</v>
      </c>
      <c r="D75" s="1">
        <f>'PR-RAS'!E79</f>
        <v>0</v>
      </c>
      <c r="E75" s="1">
        <v>0</v>
      </c>
      <c r="F75" s="1">
        <v>0</v>
      </c>
      <c r="G75" s="2">
        <f t="shared" si="0"/>
        <v>1080.36374</v>
      </c>
      <c r="H75" s="2">
        <f t="shared" si="1"/>
        <v>0.48999999999978172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172070.56</v>
      </c>
      <c r="D76" s="1">
        <f>'PR-RAS'!E80</f>
        <v>146051.66</v>
      </c>
      <c r="E76" s="1">
        <v>0</v>
      </c>
      <c r="F76" s="1">
        <v>0</v>
      </c>
      <c r="G76" s="2">
        <f t="shared" si="0"/>
        <v>34813.040999999997</v>
      </c>
      <c r="H76" s="2">
        <f t="shared" si="1"/>
        <v>0.77999999999883585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318223.64</v>
      </c>
      <c r="D77" s="1">
        <f>'PR-RAS'!E81</f>
        <v>22677.16</v>
      </c>
      <c r="E77" s="1">
        <v>0</v>
      </c>
      <c r="F77" s="1">
        <v>0</v>
      </c>
      <c r="G77" s="2">
        <f t="shared" si="0"/>
        <v>27631.92496</v>
      </c>
      <c r="H77" s="2">
        <f t="shared" si="1"/>
        <v>0.51999999998588464</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4223.46</v>
      </c>
      <c r="D78" s="1">
        <f>'PR-RAS'!E82</f>
        <v>789.06999999999994</v>
      </c>
      <c r="E78" s="1">
        <v>0</v>
      </c>
      <c r="F78" s="1">
        <v>0</v>
      </c>
      <c r="G78" s="2">
        <f t="shared" si="0"/>
        <v>446.72320000000002</v>
      </c>
      <c r="H78" s="2">
        <f t="shared" si="1"/>
        <v>0.52999999999997272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4223.46</v>
      </c>
      <c r="D79" s="1">
        <f>'PR-RAS'!E83</f>
        <v>789.06999999999994</v>
      </c>
      <c r="E79" s="1">
        <v>0</v>
      </c>
      <c r="F79" s="1">
        <v>0</v>
      </c>
      <c r="G79" s="2">
        <f t="shared" si="0"/>
        <v>452.52480000000003</v>
      </c>
      <c r="H79" s="2">
        <f t="shared" si="1"/>
        <v>0.52999999999997272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10.82</v>
      </c>
      <c r="D81" s="1">
        <f>'PR-RAS'!E85</f>
        <v>16.010000000000002</v>
      </c>
      <c r="E81" s="1">
        <v>0</v>
      </c>
      <c r="F81" s="1">
        <v>0</v>
      </c>
      <c r="G81" s="2">
        <f t="shared" si="0"/>
        <v>3.4272000000000005</v>
      </c>
      <c r="H81" s="2">
        <f t="shared" si="1"/>
        <v>0.19000000000000128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4212.6400000000003</v>
      </c>
      <c r="D83" s="1">
        <f>'PR-RAS'!E87</f>
        <v>773.06</v>
      </c>
      <c r="E83" s="1">
        <v>0</v>
      </c>
      <c r="F83" s="1">
        <v>0</v>
      </c>
      <c r="G83" s="2">
        <f t="shared" si="0"/>
        <v>472.21832000000006</v>
      </c>
      <c r="H83" s="2">
        <f t="shared" si="1"/>
        <v>0.41999999999961801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1572449.21</v>
      </c>
      <c r="D102" s="1">
        <f>'PR-RAS'!E106</f>
        <v>1668665.45</v>
      </c>
      <c r="E102" s="1">
        <v>0</v>
      </c>
      <c r="F102" s="1">
        <v>0</v>
      </c>
      <c r="G102" s="2">
        <f t="shared" si="0"/>
        <v>495887.79110999999</v>
      </c>
      <c r="H102" s="2">
        <f t="shared" si="1"/>
        <v>0.65999999991618097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1572449.21</v>
      </c>
      <c r="D108" s="1">
        <f>'PR-RAS'!E112</f>
        <v>1668665.45</v>
      </c>
      <c r="E108" s="1">
        <v>0</v>
      </c>
      <c r="F108" s="1">
        <v>0</v>
      </c>
      <c r="G108" s="2">
        <f t="shared" si="0"/>
        <v>525346.47176999995</v>
      </c>
      <c r="H108" s="2">
        <f t="shared" si="1"/>
        <v>0.65999999991618097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1572449.21</v>
      </c>
      <c r="D113" s="1">
        <f>'PR-RAS'!E117</f>
        <v>1668665.45</v>
      </c>
      <c r="E113" s="1">
        <v>0</v>
      </c>
      <c r="F113" s="1">
        <v>0</v>
      </c>
      <c r="G113" s="2">
        <f t="shared" si="0"/>
        <v>549895.37231999997</v>
      </c>
      <c r="H113" s="2">
        <f t="shared" si="1"/>
        <v>0.65999999991618097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2816006.75</v>
      </c>
      <c r="D120" s="1">
        <f>'PR-RAS'!E124</f>
        <v>3131390.33</v>
      </c>
      <c r="E120" s="1">
        <v>0</v>
      </c>
      <c r="F120" s="1">
        <v>0</v>
      </c>
      <c r="G120" s="2">
        <f t="shared" si="0"/>
        <v>1080375.7017900001</v>
      </c>
      <c r="H120" s="2">
        <f t="shared" si="1"/>
        <v>0.58000000007450581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2774067.71</v>
      </c>
      <c r="D121" s="1">
        <f>'PR-RAS'!E125</f>
        <v>3025475.84</v>
      </c>
      <c r="E121" s="1">
        <v>0</v>
      </c>
      <c r="F121" s="1">
        <v>0</v>
      </c>
      <c r="G121" s="2">
        <f t="shared" si="0"/>
        <v>1059002.3267999999</v>
      </c>
      <c r="H121" s="2">
        <f t="shared" si="1"/>
        <v>0.45000000018626451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2774067.71</v>
      </c>
      <c r="D123" s="1">
        <f>'PR-RAS'!E127</f>
        <v>3025475.84</v>
      </c>
      <c r="E123" s="1">
        <v>0</v>
      </c>
      <c r="F123" s="1">
        <v>0</v>
      </c>
      <c r="G123" s="2">
        <f t="shared" si="0"/>
        <v>1076652.36558</v>
      </c>
      <c r="H123" s="2">
        <f t="shared" si="1"/>
        <v>0.45000000018626451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41939.040000000001</v>
      </c>
      <c r="D124" s="1">
        <f>'PR-RAS'!E128</f>
        <v>105914.49</v>
      </c>
      <c r="E124" s="1">
        <v>0</v>
      </c>
      <c r="F124" s="1">
        <v>0</v>
      </c>
      <c r="G124" s="2">
        <f t="shared" si="0"/>
        <v>31213.466460000003</v>
      </c>
      <c r="H124" s="2">
        <f t="shared" si="1"/>
        <v>0.5300000000061118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27475.98</v>
      </c>
      <c r="D125" s="1">
        <f>'PR-RAS'!E129</f>
        <v>97914.49</v>
      </c>
      <c r="E125" s="1">
        <v>0</v>
      </c>
      <c r="F125" s="1">
        <v>0</v>
      </c>
      <c r="G125" s="2">
        <f t="shared" si="0"/>
        <v>27689.815040000001</v>
      </c>
      <c r="H125" s="2">
        <f t="shared" si="1"/>
        <v>0.51000000000567525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14463.06</v>
      </c>
      <c r="D126" s="1">
        <f>'PR-RAS'!E130</f>
        <v>8000</v>
      </c>
      <c r="E126" s="1">
        <v>0</v>
      </c>
      <c r="F126" s="1">
        <v>0</v>
      </c>
      <c r="G126" s="2">
        <f t="shared" si="0"/>
        <v>3807.8824999999997</v>
      </c>
      <c r="H126" s="2">
        <f t="shared" si="1"/>
        <v>5.9999999999490683E-2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9589332.6400000006</v>
      </c>
      <c r="D129" s="1">
        <f>'PR-RAS'!E133</f>
        <v>10845748.51</v>
      </c>
      <c r="E129" s="1">
        <v>0</v>
      </c>
      <c r="F129" s="1">
        <v>0</v>
      </c>
      <c r="G129" s="2">
        <f t="shared" si="0"/>
        <v>4003946.1964799999</v>
      </c>
      <c r="H129" s="2">
        <f t="shared" si="1"/>
        <v>0.84999999962747097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9589332.6400000006</v>
      </c>
      <c r="D130" s="1">
        <f>'PR-RAS'!E134</f>
        <v>10845748.51</v>
      </c>
      <c r="E130" s="1">
        <v>0</v>
      </c>
      <c r="F130" s="1">
        <v>0</v>
      </c>
      <c r="G130" s="2">
        <f t="shared" si="0"/>
        <v>4035227.0261400002</v>
      </c>
      <c r="H130" s="2">
        <f t="shared" si="1"/>
        <v>0.84999999962747097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9443337.5500000007</v>
      </c>
      <c r="D131" s="1">
        <f>'PR-RAS'!E135</f>
        <v>10685748.51</v>
      </c>
      <c r="E131" s="1">
        <v>0</v>
      </c>
      <c r="F131" s="1">
        <v>0</v>
      </c>
      <c r="G131" s="2">
        <f t="shared" si="0"/>
        <v>4005928.4941000002</v>
      </c>
      <c r="H131" s="2">
        <f t="shared" si="1"/>
        <v>0.93999999947845936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145995.09</v>
      </c>
      <c r="D132" s="1">
        <f>'PR-RAS'!E136</f>
        <v>160000</v>
      </c>
      <c r="E132" s="1">
        <v>0</v>
      </c>
      <c r="F132" s="1">
        <v>0</v>
      </c>
      <c r="G132" s="2">
        <f t="shared" si="0"/>
        <v>61045.356789999998</v>
      </c>
      <c r="H132" s="2">
        <f t="shared" si="1"/>
        <v>8.999999999650754E-2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226.36</v>
      </c>
      <c r="D135" s="1">
        <f>'PR-RAS'!E139</f>
        <v>0</v>
      </c>
      <c r="E135" s="1">
        <v>0</v>
      </c>
      <c r="F135" s="1">
        <v>0</v>
      </c>
      <c r="G135" s="2">
        <f t="shared" si="0"/>
        <v>30.332240000000002</v>
      </c>
      <c r="H135" s="2">
        <f t="shared" si="1"/>
        <v>0.36000000000001364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226.36</v>
      </c>
      <c r="D146" s="1">
        <f>'PR-RAS'!E150</f>
        <v>0</v>
      </c>
      <c r="E146" s="1">
        <v>0</v>
      </c>
      <c r="F146" s="1">
        <v>0</v>
      </c>
      <c r="G146" s="2">
        <f t="shared" si="0"/>
        <v>32.822200000000002</v>
      </c>
      <c r="H146" s="2">
        <f t="shared" si="1"/>
        <v>0.36000000000001364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14894407.309999999</v>
      </c>
      <c r="D147" s="1">
        <f>'PR-RAS'!E151</f>
        <v>15916375.92</v>
      </c>
      <c r="E147" s="1">
        <v>0</v>
      </c>
      <c r="F147" s="1">
        <v>0</v>
      </c>
      <c r="G147" s="2">
        <f t="shared" si="0"/>
        <v>6822165.2358999997</v>
      </c>
      <c r="H147" s="2">
        <f t="shared" si="1"/>
        <v>0.3899999987334013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10856890.649999999</v>
      </c>
      <c r="D148" s="1">
        <f>'PR-RAS'!E152</f>
        <v>12014683.73</v>
      </c>
      <c r="E148" s="1">
        <v>0</v>
      </c>
      <c r="F148" s="1">
        <v>0</v>
      </c>
      <c r="G148" s="2">
        <f t="shared" si="0"/>
        <v>5128279.9421699997</v>
      </c>
      <c r="H148" s="2">
        <f t="shared" si="1"/>
        <v>0.62000000104308128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9115438.8599999994</v>
      </c>
      <c r="D149" s="1">
        <f>'PR-RAS'!E153</f>
        <v>10014873.91</v>
      </c>
      <c r="E149" s="1">
        <v>0</v>
      </c>
      <c r="F149" s="1">
        <v>0</v>
      </c>
      <c r="G149" s="2">
        <f t="shared" si="0"/>
        <v>4313487.6286399998</v>
      </c>
      <c r="H149" s="2">
        <f t="shared" si="1"/>
        <v>0.23000000044703484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9104074.8399999999</v>
      </c>
      <c r="D150" s="1">
        <f>'PR-RAS'!E154</f>
        <v>9981507.3800000008</v>
      </c>
      <c r="E150" s="1">
        <v>0</v>
      </c>
      <c r="F150" s="1">
        <v>0</v>
      </c>
      <c r="G150" s="2">
        <f t="shared" si="0"/>
        <v>4330996.3503999999</v>
      </c>
      <c r="H150" s="2">
        <f t="shared" si="1"/>
        <v>0.54000000096857548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11364.02</v>
      </c>
      <c r="D153" s="1">
        <f>'PR-RAS'!E157</f>
        <v>33366.53</v>
      </c>
      <c r="E153" s="1">
        <v>0</v>
      </c>
      <c r="F153" s="1">
        <v>0</v>
      </c>
      <c r="G153" s="2">
        <f t="shared" si="0"/>
        <v>11870.756160000001</v>
      </c>
      <c r="H153" s="2">
        <f t="shared" si="1"/>
        <v>0.49000000000160071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265509.78999999998</v>
      </c>
      <c r="D154" s="1">
        <f>'PR-RAS'!E158</f>
        <v>375906.24</v>
      </c>
      <c r="E154" s="1">
        <v>0</v>
      </c>
      <c r="F154" s="1">
        <v>0</v>
      </c>
      <c r="G154" s="2">
        <f t="shared" si="0"/>
        <v>155650.30731</v>
      </c>
      <c r="H154" s="2">
        <f t="shared" si="1"/>
        <v>0.45000000001164153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1475942</v>
      </c>
      <c r="D155" s="1">
        <f>'PR-RAS'!E159</f>
        <v>1623903.58</v>
      </c>
      <c r="E155" s="1">
        <v>0</v>
      </c>
      <c r="F155" s="1">
        <v>0</v>
      </c>
      <c r="G155" s="2">
        <f t="shared" si="0"/>
        <v>727457.37063999998</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9475.2900000000009</v>
      </c>
      <c r="D156" s="1">
        <f>'PR-RAS'!E160</f>
        <v>0</v>
      </c>
      <c r="E156" s="1">
        <v>0</v>
      </c>
      <c r="F156" s="1">
        <v>0</v>
      </c>
      <c r="G156" s="2">
        <f t="shared" si="0"/>
        <v>1468.6699500000002</v>
      </c>
      <c r="H156" s="2">
        <f t="shared" si="1"/>
        <v>0.29000000000087311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1462957.91</v>
      </c>
      <c r="D157" s="1">
        <f>'PR-RAS'!E161</f>
        <v>1623583.34</v>
      </c>
      <c r="E157" s="1">
        <v>0</v>
      </c>
      <c r="F157" s="1">
        <v>0</v>
      </c>
      <c r="G157" s="2">
        <f t="shared" si="0"/>
        <v>734779.43603999994</v>
      </c>
      <c r="H157" s="2">
        <f t="shared" si="1"/>
        <v>0.43000000016763806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3508.8</v>
      </c>
      <c r="D158" s="1">
        <f>'PR-RAS'!E162</f>
        <v>320.24</v>
      </c>
      <c r="E158" s="1">
        <v>0</v>
      </c>
      <c r="F158" s="1">
        <v>0</v>
      </c>
      <c r="G158" s="2">
        <f t="shared" si="0"/>
        <v>651.43696000000011</v>
      </c>
      <c r="H158" s="2">
        <f t="shared" si="1"/>
        <v>0.4399999999998272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3366638.05</v>
      </c>
      <c r="D159" s="1">
        <f>'PR-RAS'!E163</f>
        <v>3757982.33</v>
      </c>
      <c r="E159" s="1">
        <v>0</v>
      </c>
      <c r="F159" s="1">
        <v>0</v>
      </c>
      <c r="G159" s="2">
        <f t="shared" si="0"/>
        <v>1719451.2281800001</v>
      </c>
      <c r="H159" s="2">
        <f t="shared" si="1"/>
        <v>0.37999999988824129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726049.5</v>
      </c>
      <c r="D160" s="1">
        <f>'PR-RAS'!E164</f>
        <v>726689.38000000012</v>
      </c>
      <c r="E160" s="1">
        <v>0</v>
      </c>
      <c r="F160" s="1">
        <v>0</v>
      </c>
      <c r="G160" s="2">
        <f t="shared" si="0"/>
        <v>346529.09334000002</v>
      </c>
      <c r="H160" s="2">
        <f t="shared" si="1"/>
        <v>0.88000000012107193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395862.67</v>
      </c>
      <c r="D161" s="1">
        <f>'PR-RAS'!E165</f>
        <v>383490.07</v>
      </c>
      <c r="E161" s="1">
        <v>0</v>
      </c>
      <c r="F161" s="1">
        <v>0</v>
      </c>
      <c r="G161" s="2">
        <f t="shared" si="0"/>
        <v>186054.84960000002</v>
      </c>
      <c r="H161" s="2">
        <f t="shared" si="1"/>
        <v>0.40000000002328306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240021.85</v>
      </c>
      <c r="D162" s="1">
        <f>'PR-RAS'!E166</f>
        <v>249043.93</v>
      </c>
      <c r="E162" s="1">
        <v>0</v>
      </c>
      <c r="F162" s="1">
        <v>0</v>
      </c>
      <c r="G162" s="2">
        <f t="shared" si="0"/>
        <v>118835.66331</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84279.45</v>
      </c>
      <c r="D163" s="1">
        <f>'PR-RAS'!E167</f>
        <v>88106.82</v>
      </c>
      <c r="E163" s="1">
        <v>0</v>
      </c>
      <c r="F163" s="1">
        <v>0</v>
      </c>
      <c r="G163" s="2">
        <f t="shared" si="0"/>
        <v>42199.880580000005</v>
      </c>
      <c r="H163" s="2">
        <f t="shared" si="1"/>
        <v>0.6299999999901047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5885.53</v>
      </c>
      <c r="D164" s="1">
        <f>'PR-RAS'!E168</f>
        <v>6048.56</v>
      </c>
      <c r="E164" s="1">
        <v>0</v>
      </c>
      <c r="F164" s="1">
        <v>0</v>
      </c>
      <c r="G164" s="2">
        <f t="shared" si="0"/>
        <v>2931.1719500000004</v>
      </c>
      <c r="H164" s="2">
        <f t="shared" si="1"/>
        <v>0.90999999999985448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1473714.92</v>
      </c>
      <c r="D165" s="1">
        <f>'PR-RAS'!E169</f>
        <v>1606550.43</v>
      </c>
      <c r="E165" s="1">
        <v>0</v>
      </c>
      <c r="F165" s="1">
        <v>0</v>
      </c>
      <c r="G165" s="2">
        <f t="shared" si="0"/>
        <v>768637.78791999992</v>
      </c>
      <c r="H165" s="2">
        <f t="shared" si="1"/>
        <v>0.51000000000931323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933490.2</v>
      </c>
      <c r="D166" s="1">
        <f>'PR-RAS'!E170</f>
        <v>1114293.0900000001</v>
      </c>
      <c r="E166" s="1">
        <v>0</v>
      </c>
      <c r="F166" s="1">
        <v>0</v>
      </c>
      <c r="G166" s="2">
        <f t="shared" si="0"/>
        <v>521742.60269999999</v>
      </c>
      <c r="H166" s="2">
        <f t="shared" si="1"/>
        <v>0.2900000000372529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423358.55</v>
      </c>
      <c r="D168" s="1">
        <f>'PR-RAS'!E172</f>
        <v>363437.89</v>
      </c>
      <c r="E168" s="1">
        <v>0</v>
      </c>
      <c r="F168" s="1">
        <v>0</v>
      </c>
      <c r="G168" s="2">
        <f t="shared" si="0"/>
        <v>192089.13311000002</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36423.980000000003</v>
      </c>
      <c r="D169" s="1">
        <f>'PR-RAS'!E173</f>
        <v>45662.720000000001</v>
      </c>
      <c r="E169" s="1">
        <v>0</v>
      </c>
      <c r="F169" s="1">
        <v>0</v>
      </c>
      <c r="G169" s="2">
        <f t="shared" si="0"/>
        <v>21461.902560000002</v>
      </c>
      <c r="H169" s="2">
        <f t="shared" si="1"/>
        <v>0.29999999999563443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70800.03</v>
      </c>
      <c r="D170" s="1">
        <f>'PR-RAS'!E174</f>
        <v>64150.53</v>
      </c>
      <c r="E170" s="1">
        <v>0</v>
      </c>
      <c r="F170" s="1">
        <v>0</v>
      </c>
      <c r="G170" s="2">
        <f t="shared" si="0"/>
        <v>33648.084210000001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9642.16</v>
      </c>
      <c r="D172" s="1">
        <f>'PR-RAS'!E176</f>
        <v>19006.2</v>
      </c>
      <c r="E172" s="1">
        <v>0</v>
      </c>
      <c r="F172" s="1">
        <v>0</v>
      </c>
      <c r="G172" s="2">
        <f t="shared" si="0"/>
        <v>8148.92976</v>
      </c>
      <c r="H172" s="2">
        <f t="shared" si="1"/>
        <v>0.36000000000058208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980181.88</v>
      </c>
      <c r="D173" s="1">
        <f>'PR-RAS'!E177</f>
        <v>1184587.75</v>
      </c>
      <c r="E173" s="1">
        <v>0</v>
      </c>
      <c r="F173" s="1">
        <v>0</v>
      </c>
      <c r="G173" s="2">
        <f t="shared" si="0"/>
        <v>576089.46935999999</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47071.05</v>
      </c>
      <c r="D174" s="1">
        <f>'PR-RAS'!E178</f>
        <v>39880.1</v>
      </c>
      <c r="E174" s="1">
        <v>0</v>
      </c>
      <c r="F174" s="1">
        <v>0</v>
      </c>
      <c r="G174" s="2">
        <f t="shared" si="0"/>
        <v>21941.806249999998</v>
      </c>
      <c r="H174" s="2">
        <f t="shared" si="1"/>
        <v>0.15000000000145519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191448.53</v>
      </c>
      <c r="D175" s="1">
        <f>'PR-RAS'!E179</f>
        <v>333448.38</v>
      </c>
      <c r="E175" s="1">
        <v>0</v>
      </c>
      <c r="F175" s="1">
        <v>0</v>
      </c>
      <c r="G175" s="2">
        <f t="shared" si="0"/>
        <v>149352.08046</v>
      </c>
      <c r="H175" s="2">
        <f t="shared" si="1"/>
        <v>0.85000000000582077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66200.91</v>
      </c>
      <c r="D176" s="1">
        <f>'PR-RAS'!E180</f>
        <v>51289.39</v>
      </c>
      <c r="E176" s="1">
        <v>0</v>
      </c>
      <c r="F176" s="1">
        <v>0</v>
      </c>
      <c r="G176" s="2">
        <f t="shared" si="0"/>
        <v>29536.445749999999</v>
      </c>
      <c r="H176" s="2">
        <f t="shared" si="1"/>
        <v>0.47999999999592546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126055.7</v>
      </c>
      <c r="D177" s="1">
        <f>'PR-RAS'!E181</f>
        <v>154282.12</v>
      </c>
      <c r="E177" s="1">
        <v>0</v>
      </c>
      <c r="F177" s="1">
        <v>0</v>
      </c>
      <c r="G177" s="2">
        <f t="shared" si="0"/>
        <v>76493.10944</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63496.66</v>
      </c>
      <c r="D178" s="1">
        <f>'PR-RAS'!E182</f>
        <v>74681.850000000006</v>
      </c>
      <c r="E178" s="1">
        <v>0</v>
      </c>
      <c r="F178" s="1">
        <v>0</v>
      </c>
      <c r="G178" s="2">
        <f t="shared" si="0"/>
        <v>37676.283719999999</v>
      </c>
      <c r="H178" s="2">
        <f t="shared" si="1"/>
        <v>0.48999999999068677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141237.78</v>
      </c>
      <c r="D179" s="1">
        <f>'PR-RAS'!E183</f>
        <v>120040.89</v>
      </c>
      <c r="E179" s="1">
        <v>0</v>
      </c>
      <c r="F179" s="1">
        <v>0</v>
      </c>
      <c r="G179" s="2">
        <f t="shared" si="0"/>
        <v>67874.881679999991</v>
      </c>
      <c r="H179" s="2">
        <f t="shared" si="1"/>
        <v>0.33000000000174623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120527.74</v>
      </c>
      <c r="D180" s="1">
        <f>'PR-RAS'!E184</f>
        <v>120074.53</v>
      </c>
      <c r="E180" s="1">
        <v>0</v>
      </c>
      <c r="F180" s="1">
        <v>0</v>
      </c>
      <c r="G180" s="2">
        <f t="shared" si="0"/>
        <v>64561.147199999992</v>
      </c>
      <c r="H180" s="2">
        <f t="shared" si="1"/>
        <v>0.72999999999592546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24783.86</v>
      </c>
      <c r="D181" s="1">
        <f>'PR-RAS'!E185</f>
        <v>25447.88</v>
      </c>
      <c r="E181" s="1">
        <v>0</v>
      </c>
      <c r="F181" s="1">
        <v>0</v>
      </c>
      <c r="G181" s="2">
        <f t="shared" si="0"/>
        <v>13622.3316</v>
      </c>
      <c r="H181" s="2">
        <f t="shared" si="1"/>
        <v>0.25999999999839929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199359.65</v>
      </c>
      <c r="D182" s="1">
        <f>'PR-RAS'!E186</f>
        <v>265442.61</v>
      </c>
      <c r="E182" s="1">
        <v>0</v>
      </c>
      <c r="F182" s="1">
        <v>0</v>
      </c>
      <c r="G182" s="2">
        <f t="shared" si="0"/>
        <v>132174.32147</v>
      </c>
      <c r="H182" s="2">
        <f t="shared" si="1"/>
        <v>0.7400000000197906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10219.209999999999</v>
      </c>
      <c r="D183" s="1">
        <f>'PR-RAS'!E187</f>
        <v>22106.05</v>
      </c>
      <c r="E183" s="1">
        <v>0</v>
      </c>
      <c r="F183" s="1">
        <v>0</v>
      </c>
      <c r="G183" s="2">
        <f t="shared" si="0"/>
        <v>9906.4984199999999</v>
      </c>
      <c r="H183" s="2">
        <f t="shared" si="1"/>
        <v>0.25999999999839929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176472.54</v>
      </c>
      <c r="D184" s="1">
        <f>'PR-RAS'!E188</f>
        <v>218048.72000000003</v>
      </c>
      <c r="E184" s="1">
        <v>0</v>
      </c>
      <c r="F184" s="1">
        <v>0</v>
      </c>
      <c r="G184" s="2">
        <f t="shared" si="0"/>
        <v>112100.30634000001</v>
      </c>
      <c r="H184" s="2">
        <f t="shared" si="1"/>
        <v>0.73999999996158294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29888.97</v>
      </c>
      <c r="D185" s="1">
        <f>'PR-RAS'!E189</f>
        <v>27038.44</v>
      </c>
      <c r="E185" s="1">
        <v>0</v>
      </c>
      <c r="F185" s="1">
        <v>0</v>
      </c>
      <c r="G185" s="2">
        <f t="shared" si="0"/>
        <v>15449.716400000001</v>
      </c>
      <c r="H185" s="2">
        <f t="shared" si="1"/>
        <v>0.46999999999752617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12843.76</v>
      </c>
      <c r="D186" s="1">
        <f>'PR-RAS'!E190</f>
        <v>18719.66</v>
      </c>
      <c r="E186" s="1">
        <v>0</v>
      </c>
      <c r="F186" s="1">
        <v>0</v>
      </c>
      <c r="G186" s="2">
        <f t="shared" si="0"/>
        <v>9302.3698000000004</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44096.71</v>
      </c>
      <c r="D187" s="1">
        <f>'PR-RAS'!E191</f>
        <v>67146.53</v>
      </c>
      <c r="E187" s="1">
        <v>0</v>
      </c>
      <c r="F187" s="1">
        <v>0</v>
      </c>
      <c r="G187" s="2">
        <f t="shared" si="0"/>
        <v>33180.497219999997</v>
      </c>
      <c r="H187" s="2">
        <f t="shared" si="1"/>
        <v>0.76000000000203727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9567.73</v>
      </c>
      <c r="D188" s="1">
        <f>'PR-RAS'!E192</f>
        <v>13094.28</v>
      </c>
      <c r="E188" s="1">
        <v>0</v>
      </c>
      <c r="F188" s="1">
        <v>0</v>
      </c>
      <c r="G188" s="2">
        <f t="shared" si="0"/>
        <v>6686.42623</v>
      </c>
      <c r="H188" s="2">
        <f t="shared" si="1"/>
        <v>0.55000000000109139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20053.52</v>
      </c>
      <c r="D189" s="1">
        <f>'PR-RAS'!E193</f>
        <v>19485.919999999998</v>
      </c>
      <c r="E189" s="1">
        <v>0</v>
      </c>
      <c r="F189" s="1">
        <v>0</v>
      </c>
      <c r="G189" s="2">
        <f t="shared" si="0"/>
        <v>11096.767680000001</v>
      </c>
      <c r="H189" s="2">
        <f t="shared" si="1"/>
        <v>0.56000000000130967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1699.47</v>
      </c>
      <c r="D190" s="1">
        <f>'PR-RAS'!E194</f>
        <v>9286.4500000000007</v>
      </c>
      <c r="E190" s="1">
        <v>0</v>
      </c>
      <c r="F190" s="1">
        <v>0</v>
      </c>
      <c r="G190" s="2">
        <f t="shared" si="0"/>
        <v>3831.4779300000005</v>
      </c>
      <c r="H190" s="2">
        <f t="shared" si="1"/>
        <v>0.92000000000075488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58322.38</v>
      </c>
      <c r="D191" s="1">
        <f>'PR-RAS'!E195</f>
        <v>63277.440000000002</v>
      </c>
      <c r="E191" s="1">
        <v>0</v>
      </c>
      <c r="F191" s="1">
        <v>0</v>
      </c>
      <c r="G191" s="2">
        <f t="shared" si="0"/>
        <v>35126.679400000001</v>
      </c>
      <c r="H191" s="2">
        <f t="shared" si="1"/>
        <v>0.81999999999970896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584739.68000000005</v>
      </c>
      <c r="D192" s="1">
        <f>'PR-RAS'!E196</f>
        <v>78131.86</v>
      </c>
      <c r="E192" s="1">
        <v>0</v>
      </c>
      <c r="F192" s="1">
        <v>0</v>
      </c>
      <c r="G192" s="2">
        <f t="shared" si="0"/>
        <v>141531.64939999999</v>
      </c>
      <c r="H192" s="2">
        <f t="shared" si="1"/>
        <v>0.45999999994819518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15141.43</v>
      </c>
      <c r="D198" s="1">
        <f>'PR-RAS'!E202</f>
        <v>10164.41</v>
      </c>
      <c r="E198" s="1">
        <v>0</v>
      </c>
      <c r="F198" s="1">
        <v>0</v>
      </c>
      <c r="G198" s="2">
        <f t="shared" si="0"/>
        <v>6987.6392500000002</v>
      </c>
      <c r="H198" s="2">
        <f t="shared" si="1"/>
        <v>0.84000000000014552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15141.43</v>
      </c>
      <c r="D201" s="1">
        <f>'PR-RAS'!E205</f>
        <v>10164.41</v>
      </c>
      <c r="E201" s="1">
        <v>0</v>
      </c>
      <c r="F201" s="1">
        <v>0</v>
      </c>
      <c r="G201" s="2">
        <f t="shared" si="0"/>
        <v>7094.05</v>
      </c>
      <c r="H201" s="2">
        <f t="shared" si="1"/>
        <v>0.84000000000014552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569598.25</v>
      </c>
      <c r="D206" s="1">
        <f>'PR-RAS'!E210</f>
        <v>67967.45</v>
      </c>
      <c r="E206" s="1">
        <v>0</v>
      </c>
      <c r="F206" s="1">
        <v>0</v>
      </c>
      <c r="G206" s="2">
        <f t="shared" si="0"/>
        <v>144634.29574999999</v>
      </c>
      <c r="H206" s="2">
        <f t="shared" si="1"/>
        <v>0.69999999999708962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52379.66</v>
      </c>
      <c r="D207" s="1">
        <f>'PR-RAS'!E211</f>
        <v>57166.93</v>
      </c>
      <c r="E207" s="1">
        <v>0</v>
      </c>
      <c r="F207" s="1">
        <v>0</v>
      </c>
      <c r="G207" s="2">
        <f t="shared" si="0"/>
        <v>34342.985120000005</v>
      </c>
      <c r="H207" s="2">
        <f t="shared" si="1"/>
        <v>0.4099999999962165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6803.2</v>
      </c>
      <c r="D208" s="1">
        <f>'PR-RAS'!E212</f>
        <v>810.03</v>
      </c>
      <c r="E208" s="1">
        <v>0</v>
      </c>
      <c r="F208" s="1">
        <v>0</v>
      </c>
      <c r="G208" s="2">
        <f t="shared" si="0"/>
        <v>1743.61482</v>
      </c>
      <c r="H208" s="2">
        <f t="shared" si="1"/>
        <v>0.22999999999979082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510415.39</v>
      </c>
      <c r="D209" s="1">
        <f>'PR-RAS'!E213</f>
        <v>9990.49</v>
      </c>
      <c r="E209" s="1">
        <v>0</v>
      </c>
      <c r="F209" s="1">
        <v>0</v>
      </c>
      <c r="G209" s="2">
        <f t="shared" si="0"/>
        <v>110322.44495999999</v>
      </c>
      <c r="H209" s="2">
        <f t="shared" si="1"/>
        <v>0.88000000001375156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82620.540000000008</v>
      </c>
      <c r="D220" s="1">
        <f>'PR-RAS'!E224</f>
        <v>61583.66</v>
      </c>
      <c r="E220" s="1">
        <v>0</v>
      </c>
      <c r="F220" s="1">
        <v>0</v>
      </c>
      <c r="G220" s="2">
        <f t="shared" si="0"/>
        <v>45067.541340000003</v>
      </c>
      <c r="H220" s="2">
        <f t="shared" si="1"/>
        <v>0.79999999998835847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45712.53</v>
      </c>
      <c r="D221" s="1">
        <f>'PR-RAS'!E225</f>
        <v>0</v>
      </c>
      <c r="E221" s="1">
        <v>0</v>
      </c>
      <c r="F221" s="1">
        <v>0</v>
      </c>
      <c r="G221" s="2">
        <f t="shared" si="0"/>
        <v>10056.756600000001</v>
      </c>
      <c r="H221" s="2">
        <f t="shared" si="1"/>
        <v>0.47000000000116415</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45712.53</v>
      </c>
      <c r="D222" s="1">
        <f>'PR-RAS'!E226</f>
        <v>0</v>
      </c>
      <c r="E222" s="1">
        <v>0</v>
      </c>
      <c r="F222" s="1">
        <v>0</v>
      </c>
      <c r="G222" s="2">
        <f t="shared" si="0"/>
        <v>10102.469129999999</v>
      </c>
      <c r="H222" s="2">
        <f t="shared" si="1"/>
        <v>0.47000000000116415</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36908.01</v>
      </c>
      <c r="D243" s="1">
        <f>'PR-RAS'!E247</f>
        <v>61583.66</v>
      </c>
      <c r="E243" s="1">
        <v>0</v>
      </c>
      <c r="F243" s="1">
        <v>0</v>
      </c>
      <c r="G243" s="2">
        <f t="shared" si="0"/>
        <v>38738.229859999999</v>
      </c>
      <c r="H243" s="2">
        <f t="shared" si="1"/>
        <v>0.34999999999854481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36908.01</v>
      </c>
      <c r="D246" s="1">
        <f>'PR-RAS'!E250</f>
        <v>61583.66</v>
      </c>
      <c r="E246" s="1">
        <v>0</v>
      </c>
      <c r="F246" s="1">
        <v>0</v>
      </c>
      <c r="G246" s="2">
        <f t="shared" si="0"/>
        <v>39218.455850000006</v>
      </c>
      <c r="H246" s="2">
        <f t="shared" si="1"/>
        <v>0.34999999999854481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3518.39</v>
      </c>
      <c r="D259" s="1">
        <f>'PR-RAS'!E263</f>
        <v>3994.34</v>
      </c>
      <c r="E259" s="1">
        <v>0</v>
      </c>
      <c r="F259" s="1">
        <v>0</v>
      </c>
      <c r="G259" s="2">
        <f t="shared" si="0"/>
        <v>2968.8240599999999</v>
      </c>
      <c r="H259" s="2">
        <f t="shared" si="1"/>
        <v>0.73000000000001819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3518.39</v>
      </c>
      <c r="D260" s="1">
        <f>'PR-RAS'!E264</f>
        <v>3994.34</v>
      </c>
      <c r="E260" s="1">
        <v>0</v>
      </c>
      <c r="F260" s="1">
        <v>0</v>
      </c>
      <c r="G260" s="2">
        <f t="shared" si="0"/>
        <v>2980.33113</v>
      </c>
      <c r="H260" s="2">
        <f t="shared" si="1"/>
        <v>0.73000000000001819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3518.39</v>
      </c>
      <c r="D261" s="1">
        <f>'PR-RAS'!E265</f>
        <v>3994.34</v>
      </c>
      <c r="E261" s="1">
        <v>0</v>
      </c>
      <c r="F261" s="1">
        <v>0</v>
      </c>
      <c r="G261" s="2">
        <f t="shared" si="0"/>
        <v>2991.8382000000001</v>
      </c>
      <c r="H261" s="2">
        <f t="shared" si="1"/>
        <v>0.73000000000001819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86254.87</v>
      </c>
      <c r="D281" s="1">
        <f>'PR-RAS'!E285</f>
        <v>90672.14</v>
      </c>
      <c r="E281" s="1">
        <v>0</v>
      </c>
      <c r="F281" s="1">
        <v>0</v>
      </c>
      <c r="G281" s="2">
        <f t="shared" si="8"/>
        <v>74927.762000000017</v>
      </c>
      <c r="H281" s="2">
        <f t="shared" si="9"/>
        <v>0.27000000000407454</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90672.12</v>
      </c>
      <c r="D282" s="1">
        <f>'PR-RAS'!E286</f>
        <v>99952.36</v>
      </c>
      <c r="E282" s="1">
        <v>0</v>
      </c>
      <c r="F282" s="1">
        <v>0</v>
      </c>
      <c r="G282" s="2">
        <f t="shared" si="8"/>
        <v>81652.092040000003</v>
      </c>
      <c r="H282" s="2">
        <f t="shared" si="9"/>
        <v>0.47999999999592546</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4417.25</v>
      </c>
      <c r="D283" s="1">
        <f>'PR-RAS'!E287</f>
        <v>9280.2200000000012</v>
      </c>
      <c r="E283" s="1">
        <v>0</v>
      </c>
      <c r="F283" s="1">
        <v>0</v>
      </c>
      <c r="G283" s="2">
        <f t="shared" si="8"/>
        <v>6479.7085800000004</v>
      </c>
      <c r="H283" s="2">
        <f t="shared" si="9"/>
        <v>0.47000000000116415</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14889990.059999999</v>
      </c>
      <c r="D285" s="1">
        <f>'PR-RAS'!E289</f>
        <v>15907095.699999999</v>
      </c>
      <c r="E285" s="1">
        <v>0</v>
      </c>
      <c r="F285" s="1">
        <v>0</v>
      </c>
      <c r="G285" s="2">
        <f t="shared" si="8"/>
        <v>13263987.534639997</v>
      </c>
      <c r="H285" s="2">
        <f t="shared" si="9"/>
        <v>0.35999999940395355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895717.92000000179</v>
      </c>
      <c r="D286" s="1">
        <f>'PR-RAS'!E290</f>
        <v>1311702.8200000003</v>
      </c>
      <c r="E286" s="1">
        <v>0</v>
      </c>
      <c r="F286" s="1">
        <v>0</v>
      </c>
      <c r="G286" s="2">
        <f t="shared" si="8"/>
        <v>1002950.2146000006</v>
      </c>
      <c r="H286" s="2">
        <f t="shared" si="9"/>
        <v>0.25999999791383743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1744279.88</v>
      </c>
      <c r="D288" s="1">
        <f>'PR-RAS'!E292</f>
        <v>192421.64</v>
      </c>
      <c r="E288" s="1">
        <v>0</v>
      </c>
      <c r="F288" s="1">
        <v>0</v>
      </c>
      <c r="G288" s="2">
        <f t="shared" si="8"/>
        <v>611058.34692000004</v>
      </c>
      <c r="H288" s="2">
        <f t="shared" si="9"/>
        <v>0.48000000009778887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313039.34999999998</v>
      </c>
      <c r="D290" s="1">
        <f>'PR-RAS'!E294</f>
        <v>348545.37</v>
      </c>
      <c r="E290" s="1">
        <v>0</v>
      </c>
      <c r="F290" s="1">
        <v>0</v>
      </c>
      <c r="G290" s="2">
        <f t="shared" si="8"/>
        <v>291927.59600999998</v>
      </c>
      <c r="H290" s="2">
        <f t="shared" si="9"/>
        <v>0.71999999997206032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154007.35</v>
      </c>
      <c r="D291" s="1">
        <f>'PR-RAS'!E295</f>
        <v>154407.73000000001</v>
      </c>
      <c r="E291" s="1">
        <v>0</v>
      </c>
      <c r="F291" s="1">
        <v>0</v>
      </c>
      <c r="G291" s="2">
        <f t="shared" si="8"/>
        <v>134218.61490000002</v>
      </c>
      <c r="H291" s="2">
        <f t="shared" si="9"/>
        <v>0.61999999999534339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4397.1899999999996</v>
      </c>
      <c r="D293" s="1">
        <f>'PR-RAS'!E298</f>
        <v>398.15</v>
      </c>
      <c r="E293" s="1">
        <v>0</v>
      </c>
      <c r="F293" s="1">
        <v>0</v>
      </c>
      <c r="G293" s="2">
        <f t="shared" si="8"/>
        <v>1516.4990799999998</v>
      </c>
      <c r="H293" s="2">
        <f t="shared" si="9"/>
        <v>0.33999999999957708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4397.1899999999996</v>
      </c>
      <c r="D306" s="1">
        <f>'PR-RAS'!E311</f>
        <v>398.15</v>
      </c>
      <c r="E306" s="1">
        <v>0</v>
      </c>
      <c r="F306" s="1">
        <v>0</v>
      </c>
      <c r="G306" s="2">
        <f t="shared" si="8"/>
        <v>1584.0144499999999</v>
      </c>
      <c r="H306" s="2">
        <f t="shared" si="9"/>
        <v>0.33999999999957708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2193.9899999999998</v>
      </c>
      <c r="D307" s="1">
        <f>'PR-RAS'!E312</f>
        <v>398.15</v>
      </c>
      <c r="E307" s="1">
        <v>0</v>
      </c>
      <c r="F307" s="1">
        <v>0</v>
      </c>
      <c r="G307" s="2">
        <f t="shared" si="8"/>
        <v>915.02873999999997</v>
      </c>
      <c r="H307" s="2">
        <f t="shared" si="9"/>
        <v>0.16000000000019554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2193.9899999999998</v>
      </c>
      <c r="D308" s="1">
        <f>'PR-RAS'!E313</f>
        <v>398.15</v>
      </c>
      <c r="E308" s="1">
        <v>0</v>
      </c>
      <c r="F308" s="1">
        <v>0</v>
      </c>
      <c r="G308" s="2">
        <f t="shared" si="8"/>
        <v>918.01902999999993</v>
      </c>
      <c r="H308" s="2">
        <f t="shared" si="9"/>
        <v>0.16000000000019554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2203.1999999999998</v>
      </c>
      <c r="D312" s="1">
        <f>'PR-RAS'!E317</f>
        <v>0</v>
      </c>
      <c r="E312" s="1">
        <v>0</v>
      </c>
      <c r="F312" s="1">
        <v>0</v>
      </c>
      <c r="G312" s="2">
        <f t="shared" si="8"/>
        <v>685.19519999999989</v>
      </c>
      <c r="H312" s="2">
        <f t="shared" si="9"/>
        <v>0.1999999999998181</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2203.1999999999998</v>
      </c>
      <c r="D316" s="1">
        <f>'PR-RAS'!E321</f>
        <v>0</v>
      </c>
      <c r="E316" s="1">
        <v>0</v>
      </c>
      <c r="F316" s="1">
        <v>0</v>
      </c>
      <c r="G316" s="2">
        <f t="shared" si="8"/>
        <v>694.00799999999992</v>
      </c>
      <c r="H316" s="2">
        <f t="shared" si="9"/>
        <v>0.1999999999998181</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1146873.68</v>
      </c>
      <c r="D345" s="1">
        <f>'PR-RAS'!E350</f>
        <v>796895.85999999987</v>
      </c>
      <c r="E345" s="1">
        <v>0</v>
      </c>
      <c r="F345" s="1">
        <v>0</v>
      </c>
      <c r="G345" s="2">
        <f t="shared" si="8"/>
        <v>942788.89759999968</v>
      </c>
      <c r="H345" s="2">
        <f t="shared" si="9"/>
        <v>0.46000000019557774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28026.579999999998</v>
      </c>
      <c r="D346" s="1">
        <f>'PR-RAS'!E351</f>
        <v>0</v>
      </c>
      <c r="E346" s="1">
        <v>0</v>
      </c>
      <c r="F346" s="1">
        <v>0</v>
      </c>
      <c r="G346" s="2">
        <f t="shared" si="8"/>
        <v>9669.1700999999994</v>
      </c>
      <c r="H346" s="2">
        <f t="shared" si="9"/>
        <v>0.42000000000189175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28026.579999999998</v>
      </c>
      <c r="D351" s="1">
        <f>'PR-RAS'!E356</f>
        <v>0</v>
      </c>
      <c r="E351" s="1">
        <v>0</v>
      </c>
      <c r="F351" s="1">
        <v>0</v>
      </c>
      <c r="G351" s="2">
        <f t="shared" si="8"/>
        <v>9809.3029999999981</v>
      </c>
      <c r="H351" s="2">
        <f t="shared" si="9"/>
        <v>0.42000000000189175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5044.8</v>
      </c>
      <c r="D354" s="1">
        <f>'PR-RAS'!E359</f>
        <v>0</v>
      </c>
      <c r="E354" s="1">
        <v>0</v>
      </c>
      <c r="F354" s="1">
        <v>0</v>
      </c>
      <c r="G354" s="2">
        <f t="shared" si="8"/>
        <v>1780.8144</v>
      </c>
      <c r="H354" s="2">
        <f t="shared" si="9"/>
        <v>0.1999999999998181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22981.78</v>
      </c>
      <c r="D357" s="1">
        <f>'PR-RAS'!E362</f>
        <v>0</v>
      </c>
      <c r="E357" s="1">
        <v>0</v>
      </c>
      <c r="F357" s="1">
        <v>0</v>
      </c>
      <c r="G357" s="2">
        <f t="shared" si="8"/>
        <v>8181.5136799999991</v>
      </c>
      <c r="H357" s="2">
        <f t="shared" si="9"/>
        <v>0.22000000000116415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465698.58999999997</v>
      </c>
      <c r="D358" s="1">
        <f>'PR-RAS'!E363</f>
        <v>708861.15999999992</v>
      </c>
      <c r="E358" s="1">
        <v>0</v>
      </c>
      <c r="F358" s="1">
        <v>0</v>
      </c>
      <c r="G358" s="2">
        <f t="shared" si="8"/>
        <v>672381.26486999984</v>
      </c>
      <c r="H358" s="2">
        <f t="shared" si="9"/>
        <v>0.56999999994877726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465698.58999999997</v>
      </c>
      <c r="D364" s="1">
        <f>'PR-RAS'!E369</f>
        <v>538236.17999999993</v>
      </c>
      <c r="E364" s="1">
        <v>0</v>
      </c>
      <c r="F364" s="1">
        <v>0</v>
      </c>
      <c r="G364" s="2">
        <f t="shared" si="8"/>
        <v>559808.05484999984</v>
      </c>
      <c r="H364" s="2">
        <f t="shared" si="9"/>
        <v>0.58999999996740371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64542.65</v>
      </c>
      <c r="D365" s="1">
        <f>'PR-RAS'!E370</f>
        <v>84001.18</v>
      </c>
      <c r="E365" s="1">
        <v>0</v>
      </c>
      <c r="F365" s="1">
        <v>0</v>
      </c>
      <c r="G365" s="2">
        <f t="shared" si="8"/>
        <v>84646.383639999985</v>
      </c>
      <c r="H365" s="2">
        <f t="shared" si="9"/>
        <v>0.52999999999155989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22816.28</v>
      </c>
      <c r="D366" s="1">
        <f>'PR-RAS'!E371</f>
        <v>9345.07</v>
      </c>
      <c r="E366" s="1">
        <v>0</v>
      </c>
      <c r="F366" s="1">
        <v>0</v>
      </c>
      <c r="G366" s="2">
        <f t="shared" si="8"/>
        <v>15149.843299999999</v>
      </c>
      <c r="H366" s="2">
        <f t="shared" si="9"/>
        <v>0.34999999999854481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11055.28</v>
      </c>
      <c r="D367" s="1">
        <f>'PR-RAS'!E372</f>
        <v>9388.01</v>
      </c>
      <c r="E367" s="1">
        <v>0</v>
      </c>
      <c r="F367" s="1">
        <v>0</v>
      </c>
      <c r="G367" s="2">
        <f t="shared" si="8"/>
        <v>10918.255800000001</v>
      </c>
      <c r="H367" s="2">
        <f t="shared" si="9"/>
        <v>0.29000000000087311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290143.27</v>
      </c>
      <c r="D368" s="1">
        <f>'PR-RAS'!E373</f>
        <v>322736.86</v>
      </c>
      <c r="E368" s="1">
        <v>0</v>
      </c>
      <c r="F368" s="1">
        <v>0</v>
      </c>
      <c r="G368" s="2">
        <f t="shared" si="8"/>
        <v>343371.43533000001</v>
      </c>
      <c r="H368" s="2">
        <f t="shared" si="9"/>
        <v>0.41000000003259629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23052.98</v>
      </c>
      <c r="D369" s="1">
        <f>'PR-RAS'!E374</f>
        <v>50692.800000000003</v>
      </c>
      <c r="E369" s="1">
        <v>0</v>
      </c>
      <c r="F369" s="1">
        <v>0</v>
      </c>
      <c r="G369" s="2">
        <f t="shared" si="8"/>
        <v>45793.397440000001</v>
      </c>
      <c r="H369" s="2">
        <f t="shared" si="9"/>
        <v>0.21999999999752617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54088.13</v>
      </c>
      <c r="D371" s="1">
        <f>'PR-RAS'!E376</f>
        <v>62072.26</v>
      </c>
      <c r="E371" s="1">
        <v>0</v>
      </c>
      <c r="F371" s="1">
        <v>0</v>
      </c>
      <c r="G371" s="2">
        <f t="shared" si="8"/>
        <v>65946.080499999996</v>
      </c>
      <c r="H371" s="2">
        <f t="shared" si="9"/>
        <v>0.38999999999941792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170624.98</v>
      </c>
      <c r="E373" s="1">
        <v>0</v>
      </c>
      <c r="F373" s="1">
        <v>0</v>
      </c>
      <c r="G373" s="2">
        <f t="shared" si="8"/>
        <v>126944.98512000001</v>
      </c>
      <c r="H373" s="2">
        <f t="shared" si="9"/>
        <v>1.9999999989522621E-2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170624.98</v>
      </c>
      <c r="E374" s="1">
        <v>0</v>
      </c>
      <c r="F374" s="1">
        <v>0</v>
      </c>
      <c r="G374" s="2">
        <f t="shared" si="8"/>
        <v>127286.23508000001</v>
      </c>
      <c r="H374" s="2">
        <f t="shared" si="9"/>
        <v>1.9999999989522621E-2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653148.50999999989</v>
      </c>
      <c r="D397" s="1">
        <f>'PR-RAS'!E402</f>
        <v>88034.700000000012</v>
      </c>
      <c r="E397" s="1">
        <v>0</v>
      </c>
      <c r="F397" s="1">
        <v>0</v>
      </c>
      <c r="G397" s="2">
        <f t="shared" si="8"/>
        <v>328370.29235999996</v>
      </c>
      <c r="H397" s="2">
        <f t="shared" si="9"/>
        <v>0.79000000009546056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650461.31999999995</v>
      </c>
      <c r="D398" s="1">
        <f>'PR-RAS'!E403</f>
        <v>74522.41</v>
      </c>
      <c r="E398" s="1">
        <v>0</v>
      </c>
      <c r="F398" s="1">
        <v>0</v>
      </c>
      <c r="G398" s="2">
        <f t="shared" si="8"/>
        <v>317403.93757999997</v>
      </c>
      <c r="H398" s="2">
        <f t="shared" si="9"/>
        <v>0.72999999995226972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2687.19</v>
      </c>
      <c r="D399" s="1">
        <f>'PR-RAS'!E404</f>
        <v>13512.29</v>
      </c>
      <c r="E399" s="1">
        <v>0</v>
      </c>
      <c r="F399" s="1">
        <v>0</v>
      </c>
      <c r="G399" s="2">
        <f t="shared" si="8"/>
        <v>11825.284460000001</v>
      </c>
      <c r="H399" s="2">
        <f t="shared" si="9"/>
        <v>0.48000000000092768</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1142476.49</v>
      </c>
      <c r="D403" s="1">
        <f>'PR-RAS'!E408</f>
        <v>796497.70999999985</v>
      </c>
      <c r="E403" s="1">
        <v>0</v>
      </c>
      <c r="F403" s="1">
        <v>0</v>
      </c>
      <c r="G403" s="2">
        <f t="shared" si="8"/>
        <v>1099659.7078199999</v>
      </c>
      <c r="H403" s="2">
        <f t="shared" si="9"/>
        <v>0.780000000144355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1910521.92</v>
      </c>
      <c r="D405" s="1">
        <f>'PR-RAS'!E410</f>
        <v>464131.02</v>
      </c>
      <c r="E405" s="1">
        <v>0</v>
      </c>
      <c r="F405" s="1">
        <v>0</v>
      </c>
      <c r="G405" s="2">
        <f t="shared" si="8"/>
        <v>1146868.7198400002</v>
      </c>
      <c r="H405" s="2">
        <f t="shared" si="9"/>
        <v>0.10000000009313226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8664.14</v>
      </c>
      <c r="D406" s="1">
        <f>'PR-RAS'!E411</f>
        <v>8265.99</v>
      </c>
      <c r="E406" s="1">
        <v>0</v>
      </c>
      <c r="F406" s="1">
        <v>0</v>
      </c>
      <c r="G406" s="2">
        <f t="shared" si="8"/>
        <v>10204.428600000001</v>
      </c>
      <c r="H406" s="2">
        <f t="shared" si="9"/>
        <v>0.1499999999996362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15790105.17</v>
      </c>
      <c r="D407" s="1">
        <f>'PR-RAS'!E412</f>
        <v>17219196.669999998</v>
      </c>
      <c r="E407" s="1">
        <v>0</v>
      </c>
      <c r="F407" s="1">
        <v>0</v>
      </c>
      <c r="G407" s="2">
        <f t="shared" si="8"/>
        <v>20392770.395059999</v>
      </c>
      <c r="H407" s="2">
        <f t="shared" si="9"/>
        <v>0.50000000186264515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16036863.739999998</v>
      </c>
      <c r="D408" s="1">
        <f>'PR-RAS'!E413</f>
        <v>16703991.559999999</v>
      </c>
      <c r="E408" s="1">
        <v>0</v>
      </c>
      <c r="F408" s="1">
        <v>0</v>
      </c>
      <c r="G408" s="2">
        <f t="shared" si="8"/>
        <v>20124052.672019999</v>
      </c>
      <c r="H408" s="2">
        <f t="shared" si="9"/>
        <v>0.70000000298023224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515205.1099999994</v>
      </c>
      <c r="E409" s="1">
        <v>0</v>
      </c>
      <c r="F409" s="1">
        <v>0</v>
      </c>
      <c r="G409" s="2">
        <f t="shared" si="8"/>
        <v>420407.36975999951</v>
      </c>
      <c r="H409" s="2">
        <f t="shared" si="9"/>
        <v>0.10999999940395355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246758.56999999844</v>
      </c>
      <c r="D410" s="1">
        <f>'PR-RAS'!E415</f>
        <v>0</v>
      </c>
      <c r="E410" s="1">
        <v>0</v>
      </c>
      <c r="F410" s="1">
        <v>0</v>
      </c>
      <c r="G410" s="2">
        <f t="shared" si="8"/>
        <v>100924.25512999935</v>
      </c>
      <c r="H410" s="2">
        <f t="shared" si="9"/>
        <v>0.43000000156462193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166242.04000000004</v>
      </c>
      <c r="D412" s="1">
        <f>'PR-RAS'!E417</f>
        <v>271709.38</v>
      </c>
      <c r="E412" s="1">
        <v>0</v>
      </c>
      <c r="F412" s="1">
        <v>0</v>
      </c>
      <c r="G412" s="2">
        <f t="shared" si="8"/>
        <v>291670.58880000003</v>
      </c>
      <c r="H412" s="2">
        <f t="shared" si="9"/>
        <v>0.42000000004190952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321703.49</v>
      </c>
      <c r="D413" s="1">
        <f>'PR-RAS'!E418</f>
        <v>356811.36</v>
      </c>
      <c r="E413" s="1">
        <v>0</v>
      </c>
      <c r="F413" s="1">
        <v>0</v>
      </c>
      <c r="G413" s="2">
        <f t="shared" si="8"/>
        <v>426554.39851999999</v>
      </c>
      <c r="H413" s="2">
        <f t="shared" si="9"/>
        <v>0.84999999997671694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530891.23</v>
      </c>
      <c r="D414" s="1">
        <f>'PR-RAS'!E420</f>
        <v>68400</v>
      </c>
      <c r="E414" s="1">
        <v>0</v>
      </c>
      <c r="F414" s="1">
        <v>0</v>
      </c>
      <c r="G414" s="2">
        <f t="shared" si="8"/>
        <v>275756.47798999998</v>
      </c>
      <c r="H414" s="2">
        <f t="shared" si="9"/>
        <v>0.22999999998137355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530891.23</v>
      </c>
      <c r="D478" s="1">
        <f>'PR-RAS'!E484</f>
        <v>68400</v>
      </c>
      <c r="E478" s="1">
        <v>0</v>
      </c>
      <c r="F478" s="1">
        <v>0</v>
      </c>
      <c r="G478" s="2">
        <f t="shared" si="8"/>
        <v>318488.71670999995</v>
      </c>
      <c r="H478" s="2">
        <f t="shared" si="9"/>
        <v>0.22999999998137355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530891.23</v>
      </c>
      <c r="D489" s="1">
        <f>'PR-RAS'!E495</f>
        <v>68400</v>
      </c>
      <c r="E489" s="1">
        <v>0</v>
      </c>
      <c r="F489" s="1">
        <v>0</v>
      </c>
      <c r="G489" s="2">
        <f t="shared" si="8"/>
        <v>325833.32023999997</v>
      </c>
      <c r="H489" s="2">
        <f t="shared" si="9"/>
        <v>0.22999999998137355</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530891.23</v>
      </c>
      <c r="D490" s="1">
        <f>'PR-RAS'!E496</f>
        <v>68400</v>
      </c>
      <c r="E490" s="1">
        <v>0</v>
      </c>
      <c r="F490" s="1">
        <v>0</v>
      </c>
      <c r="G490" s="2">
        <f t="shared" si="8"/>
        <v>326501.01146999997</v>
      </c>
      <c r="H490" s="2">
        <f t="shared" si="9"/>
        <v>0.22999999998137355</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29240.79</v>
      </c>
      <c r="D522" s="1">
        <f>'PR-RAS'!E528</f>
        <v>556330.88</v>
      </c>
      <c r="E522" s="1">
        <v>0</v>
      </c>
      <c r="F522" s="1">
        <v>0</v>
      </c>
      <c r="G522" s="2">
        <f t="shared" ref="G522:G809" si="10">(B522/1000)*(C522*1+D522*2)</f>
        <v>594931.22855</v>
      </c>
      <c r="H522" s="2">
        <f t="shared" ref="H522:H809" si="11">ABS(C522-ROUND(C522,0))+ABS(D522-ROUND(D522,0))</f>
        <v>0.32999999999447027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29240.79</v>
      </c>
      <c r="D587" s="1">
        <f>'PR-RAS'!E593</f>
        <v>556330.88</v>
      </c>
      <c r="E587" s="1">
        <v>0</v>
      </c>
      <c r="F587" s="1">
        <v>0</v>
      </c>
      <c r="G587" s="2">
        <f t="shared" si="10"/>
        <v>669154.89430000004</v>
      </c>
      <c r="H587" s="2">
        <f t="shared" si="11"/>
        <v>0.32999999999447027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29240.79</v>
      </c>
      <c r="D599" s="1">
        <f>'PR-RAS'!E605</f>
        <v>556330.88</v>
      </c>
      <c r="E599" s="1">
        <v>0</v>
      </c>
      <c r="F599" s="1">
        <v>0</v>
      </c>
      <c r="G599" s="2">
        <f t="shared" si="10"/>
        <v>682857.72490000003</v>
      </c>
      <c r="H599" s="2">
        <f t="shared" si="11"/>
        <v>0.32999999999447027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29240.79</v>
      </c>
      <c r="D600" s="1">
        <f>'PR-RAS'!E606</f>
        <v>556330.88</v>
      </c>
      <c r="E600" s="1">
        <v>0</v>
      </c>
      <c r="F600" s="1">
        <v>0</v>
      </c>
      <c r="G600" s="2">
        <f t="shared" si="10"/>
        <v>683999.62745000003</v>
      </c>
      <c r="H600" s="2">
        <f t="shared" si="11"/>
        <v>0.32999999999447027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501650.44</v>
      </c>
      <c r="D629" s="1">
        <f>'PR-RAS'!E635</f>
        <v>0</v>
      </c>
      <c r="E629" s="1">
        <v>0</v>
      </c>
      <c r="F629" s="1">
        <v>0</v>
      </c>
      <c r="G629" s="2">
        <f t="shared" si="10"/>
        <v>315036.47632000002</v>
      </c>
      <c r="H629" s="2">
        <f t="shared" si="11"/>
        <v>0.44000000000232831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487930.88</v>
      </c>
      <c r="E630" s="1">
        <v>0</v>
      </c>
      <c r="F630" s="1">
        <v>0</v>
      </c>
      <c r="G630" s="2">
        <f t="shared" si="10"/>
        <v>613817.04703999998</v>
      </c>
      <c r="H630" s="2">
        <f t="shared" si="11"/>
        <v>0.11999999999534339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176378.03</v>
      </c>
      <c r="D631" s="1">
        <f>'PR-RAS'!E637</f>
        <v>530891.23</v>
      </c>
      <c r="E631" s="1">
        <v>0</v>
      </c>
      <c r="F631" s="1">
        <v>0</v>
      </c>
      <c r="G631" s="2">
        <f t="shared" si="10"/>
        <v>780041.10869999998</v>
      </c>
      <c r="H631" s="2">
        <f t="shared" si="11"/>
        <v>0.2599999999802094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16320996.4</v>
      </c>
      <c r="D633" s="1">
        <f>'PR-RAS'!E639</f>
        <v>17287596.669999998</v>
      </c>
      <c r="E633" s="1">
        <v>0</v>
      </c>
      <c r="F633" s="1">
        <v>0</v>
      </c>
      <c r="G633" s="2">
        <f t="shared" si="10"/>
        <v>32166391.915679999</v>
      </c>
      <c r="H633" s="2">
        <f t="shared" si="11"/>
        <v>0.73000000230967999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16066104.529999997</v>
      </c>
      <c r="D634" s="1">
        <f>'PR-RAS'!E640</f>
        <v>17260322.439999998</v>
      </c>
      <c r="E634" s="1">
        <v>0</v>
      </c>
      <c r="F634" s="1">
        <v>0</v>
      </c>
      <c r="G634" s="2">
        <f t="shared" si="10"/>
        <v>32021412.376529999</v>
      </c>
      <c r="H634" s="2">
        <f t="shared" si="11"/>
        <v>0.91000000014901161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254891.87000000291</v>
      </c>
      <c r="D635" s="1">
        <f>'PR-RAS'!E641</f>
        <v>27274.230000000447</v>
      </c>
      <c r="E635" s="1">
        <v>0</v>
      </c>
      <c r="F635" s="1">
        <v>0</v>
      </c>
      <c r="G635" s="2">
        <f t="shared" si="10"/>
        <v>196185.1692200024</v>
      </c>
      <c r="H635" s="2">
        <f t="shared" si="11"/>
        <v>0.3599999975413084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10135.989999999962</v>
      </c>
      <c r="D637" s="1">
        <f>'PR-RAS'!E643</f>
        <v>259181.84999999998</v>
      </c>
      <c r="E637" s="1">
        <v>0</v>
      </c>
      <c r="F637" s="1">
        <v>0</v>
      </c>
      <c r="G637" s="2">
        <f t="shared" si="10"/>
        <v>336125.80283999996</v>
      </c>
      <c r="H637" s="2">
        <f t="shared" si="11"/>
        <v>0.16000000006170012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265027.8600000029</v>
      </c>
      <c r="D639" s="1">
        <f>'PR-RAS'!E645</f>
        <v>286456.08000000042</v>
      </c>
      <c r="E639" s="1">
        <v>0</v>
      </c>
      <c r="F639" s="1">
        <v>0</v>
      </c>
      <c r="G639" s="2">
        <f t="shared" si="10"/>
        <v>534605.73276000237</v>
      </c>
      <c r="H639" s="2">
        <f t="shared" si="11"/>
        <v>0.21999999752733856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902680.09</v>
      </c>
      <c r="D641" s="1">
        <f>'PR-RAS'!E647</f>
        <v>1021965.74</v>
      </c>
      <c r="E641" s="1">
        <v>0</v>
      </c>
      <c r="F641" s="1">
        <v>0</v>
      </c>
      <c r="G641" s="2">
        <f t="shared" si="10"/>
        <v>1885831.4047999999</v>
      </c>
      <c r="H641" s="2">
        <f t="shared" si="11"/>
        <v>0.34999999997671694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611561.09</v>
      </c>
      <c r="D642" s="1">
        <f>'PR-RAS'!E649</f>
        <v>889857.9</v>
      </c>
      <c r="E642" s="1">
        <v>0</v>
      </c>
      <c r="F642" s="1">
        <v>0</v>
      </c>
      <c r="G642" s="2">
        <f t="shared" si="10"/>
        <v>1532808.48649</v>
      </c>
      <c r="H642" s="2">
        <f t="shared" si="11"/>
        <v>0.18999999994412065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8347922.8200000003</v>
      </c>
      <c r="D643" s="1">
        <f>'PR-RAS'!E650</f>
        <v>7915900.5599999996</v>
      </c>
      <c r="E643" s="1">
        <v>0</v>
      </c>
      <c r="F643" s="1">
        <v>0</v>
      </c>
      <c r="G643" s="2">
        <f t="shared" si="10"/>
        <v>15523382.769479999</v>
      </c>
      <c r="H643" s="2">
        <f t="shared" si="11"/>
        <v>0.62000000011175871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8069626.0099999998</v>
      </c>
      <c r="D644" s="1">
        <f>'PR-RAS'!E651</f>
        <v>7966715.8499999996</v>
      </c>
      <c r="E644" s="1">
        <v>0</v>
      </c>
      <c r="F644" s="1">
        <v>0</v>
      </c>
      <c r="G644" s="2">
        <f t="shared" si="10"/>
        <v>15433966.107530002</v>
      </c>
      <c r="H644" s="2">
        <f t="shared" si="11"/>
        <v>0.16000000014901161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889857.90000000037</v>
      </c>
      <c r="D645" s="1">
        <f>'PR-RAS'!E652</f>
        <v>839042.6099999994</v>
      </c>
      <c r="E645" s="1">
        <v>0</v>
      </c>
      <c r="F645" s="1">
        <v>0</v>
      </c>
      <c r="G645" s="2">
        <f t="shared" si="10"/>
        <v>1653755.3692799995</v>
      </c>
      <c r="H645" s="2">
        <f t="shared" si="11"/>
        <v>0.49000000022351742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337</v>
      </c>
      <c r="D647" s="1">
        <f>'PR-RAS'!E654</f>
        <v>337</v>
      </c>
      <c r="E647" s="1">
        <v>0</v>
      </c>
      <c r="F647" s="1">
        <v>0</v>
      </c>
      <c r="G647" s="2">
        <f t="shared" si="10"/>
        <v>653.10599999999999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330</v>
      </c>
      <c r="D649" s="1">
        <f>'PR-RAS'!E656</f>
        <v>330</v>
      </c>
      <c r="E649" s="1">
        <v>0</v>
      </c>
      <c r="F649" s="1">
        <v>0</v>
      </c>
      <c r="G649" s="2">
        <f t="shared" si="10"/>
        <v>641.52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3676.4</v>
      </c>
      <c r="D663" s="1">
        <f>'PR-RAS'!E670</f>
        <v>42206.29</v>
      </c>
      <c r="E663" s="1">
        <v>0</v>
      </c>
      <c r="F663" s="1">
        <v>0</v>
      </c>
      <c r="G663" s="2">
        <f t="shared" si="10"/>
        <v>58314.904759999998</v>
      </c>
      <c r="H663" s="2">
        <f t="shared" si="11"/>
        <v>0.69000000000096406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19261</v>
      </c>
      <c r="D669" s="1">
        <f>'PR-RAS'!E676</f>
        <v>8915.81</v>
      </c>
      <c r="E669" s="1">
        <v>0</v>
      </c>
      <c r="F669" s="1">
        <v>0</v>
      </c>
      <c r="G669" s="2">
        <f t="shared" si="10"/>
        <v>24777.870159999999</v>
      </c>
      <c r="H669" s="2">
        <f t="shared" si="11"/>
        <v>0.19000000000050932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57343.09</v>
      </c>
      <c r="D689" s="1">
        <f>'PR-RAS'!E696</f>
        <v>10068.799999999999</v>
      </c>
      <c r="E689" s="1">
        <v>0</v>
      </c>
      <c r="F689" s="1">
        <v>0</v>
      </c>
      <c r="G689" s="2">
        <f t="shared" si="10"/>
        <v>53306.714719999996</v>
      </c>
      <c r="H689" s="2">
        <f t="shared" si="11"/>
        <v>0.28999999999723514</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1572449.21</v>
      </c>
      <c r="D703" s="1">
        <f>'PR-RAS'!E710</f>
        <v>1668665.45</v>
      </c>
      <c r="E703" s="1">
        <v>0</v>
      </c>
      <c r="F703" s="1">
        <v>0</v>
      </c>
      <c r="G703" s="2">
        <f t="shared" si="10"/>
        <v>3446665.6372199995</v>
      </c>
      <c r="H703" s="2">
        <f t="shared" si="11"/>
        <v>0.65999999991618097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14424.74</v>
      </c>
      <c r="D709" s="1">
        <f>'PR-RAS'!E716</f>
        <v>15737.59</v>
      </c>
      <c r="E709" s="1">
        <v>0</v>
      </c>
      <c r="F709" s="1">
        <v>0</v>
      </c>
      <c r="G709" s="2">
        <f t="shared" si="10"/>
        <v>32497.143359999998</v>
      </c>
      <c r="H709" s="2">
        <f t="shared" si="11"/>
        <v>0.67000000000007276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7718.53</v>
      </c>
      <c r="D710" s="1">
        <f>'PR-RAS'!E717</f>
        <v>8597.85</v>
      </c>
      <c r="E710" s="1">
        <v>0</v>
      </c>
      <c r="F710" s="1">
        <v>0</v>
      </c>
      <c r="G710" s="2">
        <f t="shared" si="10"/>
        <v>17664.18907</v>
      </c>
      <c r="H710" s="2">
        <f t="shared" si="11"/>
        <v>0.61999999999989086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240021.85</v>
      </c>
      <c r="D711" s="1">
        <f>'PR-RAS'!E718</f>
        <v>249043.93</v>
      </c>
      <c r="E711" s="1">
        <v>0</v>
      </c>
      <c r="F711" s="1">
        <v>0</v>
      </c>
      <c r="G711" s="2">
        <f t="shared" si="10"/>
        <v>524057.89409999998</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21229.01</v>
      </c>
      <c r="D713" s="1">
        <f>'PR-RAS'!E720</f>
        <v>21089.98</v>
      </c>
      <c r="E713" s="1">
        <v>0</v>
      </c>
      <c r="F713" s="1">
        <v>0</v>
      </c>
      <c r="G713" s="2">
        <f t="shared" si="10"/>
        <v>45147.18664</v>
      </c>
      <c r="H713" s="2">
        <f t="shared" si="11"/>
        <v>2.9999999998835847E-2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64046.35</v>
      </c>
      <c r="D714" s="1">
        <f>'PR-RAS'!E721</f>
        <v>39282.94</v>
      </c>
      <c r="E714" s="1">
        <v>0</v>
      </c>
      <c r="F714" s="1">
        <v>0</v>
      </c>
      <c r="G714" s="2">
        <f t="shared" si="10"/>
        <v>101682.51999</v>
      </c>
      <c r="H714" s="2">
        <f t="shared" si="11"/>
        <v>0.4099999999962165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11002.61</v>
      </c>
      <c r="D715" s="1">
        <f>'PR-RAS'!E722</f>
        <v>12926.49</v>
      </c>
      <c r="E715" s="1">
        <v>0</v>
      </c>
      <c r="F715" s="1">
        <v>0</v>
      </c>
      <c r="G715" s="2">
        <f t="shared" si="10"/>
        <v>26314.891259999997</v>
      </c>
      <c r="H715" s="2">
        <f t="shared" si="11"/>
        <v>0.87999999999919964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2173.52</v>
      </c>
      <c r="D716" s="1">
        <f>'PR-RAS'!E723</f>
        <v>2406.9899999999998</v>
      </c>
      <c r="E716" s="1">
        <v>0</v>
      </c>
      <c r="F716" s="1">
        <v>0</v>
      </c>
      <c r="G716" s="2">
        <f t="shared" si="10"/>
        <v>4996.0625</v>
      </c>
      <c r="H716" s="2">
        <f t="shared" si="11"/>
        <v>0.49000000000023647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5146.37</v>
      </c>
      <c r="D719" s="1">
        <f>'PR-RAS'!E726</f>
        <v>5805.61</v>
      </c>
      <c r="E719" s="1">
        <v>0</v>
      </c>
      <c r="F719" s="1">
        <v>0</v>
      </c>
      <c r="G719" s="2">
        <f t="shared" si="10"/>
        <v>12031.949619999999</v>
      </c>
      <c r="H719" s="2">
        <f t="shared" si="11"/>
        <v>0.76000000000021828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8915.34</v>
      </c>
      <c r="D735" s="1">
        <f>'PR-RAS'!E742</f>
        <v>3515.54</v>
      </c>
      <c r="E735" s="1">
        <v>0</v>
      </c>
      <c r="F735" s="1">
        <v>0</v>
      </c>
      <c r="G735" s="2">
        <f t="shared" si="10"/>
        <v>11704.672280000001</v>
      </c>
      <c r="H735" s="2">
        <f t="shared" si="11"/>
        <v>0.8000000000001819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6226.09</v>
      </c>
      <c r="D737" s="1">
        <f>'PR-RAS'!E744</f>
        <v>6648.87</v>
      </c>
      <c r="E737" s="1">
        <v>0</v>
      </c>
      <c r="F737" s="1">
        <v>0</v>
      </c>
      <c r="G737" s="2">
        <f t="shared" si="10"/>
        <v>14369.538880000002</v>
      </c>
      <c r="H737" s="2">
        <f t="shared" si="11"/>
        <v>0.22000000000025466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530891.23</v>
      </c>
      <c r="D878" s="1">
        <f>'PR-RAS'!E885</f>
        <v>0</v>
      </c>
      <c r="E878" s="1">
        <v>0</v>
      </c>
      <c r="F878" s="1">
        <v>0</v>
      </c>
      <c r="G878" s="2">
        <f t="shared" si="18"/>
        <v>465591.60871</v>
      </c>
      <c r="H878" s="2">
        <f t="shared" si="19"/>
        <v>0.22999999998137355</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68400</v>
      </c>
      <c r="E880" s="1">
        <v>0</v>
      </c>
      <c r="F880" s="1">
        <v>0</v>
      </c>
      <c r="G880" s="2">
        <f t="shared" si="18"/>
        <v>120247.2</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530891.23</v>
      </c>
      <c r="E946" s="1">
        <v>0</v>
      </c>
      <c r="F946" s="1">
        <v>0</v>
      </c>
      <c r="G946" s="2">
        <f t="shared" si="18"/>
        <v>1003384.4246999999</v>
      </c>
      <c r="H946" s="2">
        <f t="shared" si="19"/>
        <v>0.22999999998137355</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29240.79</v>
      </c>
      <c r="D948" s="1">
        <f>'PR-RAS'!E955</f>
        <v>25439.65</v>
      </c>
      <c r="E948" s="1">
        <v>0</v>
      </c>
      <c r="F948" s="1">
        <v>0</v>
      </c>
      <c r="G948" s="2">
        <f t="shared" si="18"/>
        <v>75873.725229999996</v>
      </c>
      <c r="H948" s="2">
        <f t="shared" si="19"/>
        <v>0.55999999999767169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15622718.939999999</v>
      </c>
      <c r="D984" s="6">
        <f>BILANCA!E6</f>
        <v>15784828.589999996</v>
      </c>
      <c r="E984" s="6">
        <v>0</v>
      </c>
      <c r="F984" s="6">
        <v>0</v>
      </c>
      <c r="G984" s="7">
        <f t="shared" ref="G984:G1241" si="22">B984/1000*C984+B984/500*D984</f>
        <v>47192.376119999994</v>
      </c>
      <c r="H984" s="7">
        <f t="shared" si="19"/>
        <v>0.47000000439584255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13307775.84</v>
      </c>
      <c r="D985" s="1">
        <f>BILANCA!E7</f>
        <v>13360610.969999997</v>
      </c>
      <c r="E985" s="1">
        <v>0</v>
      </c>
      <c r="F985" s="1">
        <v>0</v>
      </c>
      <c r="G985" s="2">
        <f t="shared" si="22"/>
        <v>80057.995559999996</v>
      </c>
      <c r="H985" s="2">
        <f t="shared" si="19"/>
        <v>0.19000000320374966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1597992.6</v>
      </c>
      <c r="D986" s="1">
        <f>BILANCA!E8</f>
        <v>1580227.78</v>
      </c>
      <c r="E986" s="1">
        <v>0</v>
      </c>
      <c r="F986" s="1">
        <v>0</v>
      </c>
      <c r="G986" s="2">
        <f t="shared" si="22"/>
        <v>14275.344480000002</v>
      </c>
      <c r="H986" s="2">
        <f t="shared" si="19"/>
        <v>0.61999999987892807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1237029</v>
      </c>
      <c r="D987" s="1">
        <f>BILANCA!E9</f>
        <v>1237029</v>
      </c>
      <c r="E987" s="1">
        <v>0</v>
      </c>
      <c r="F987" s="1">
        <v>0</v>
      </c>
      <c r="G987" s="2">
        <f t="shared" si="22"/>
        <v>14844.348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387257.85</v>
      </c>
      <c r="D988" s="1">
        <f>BILANCA!E10</f>
        <v>387257.85</v>
      </c>
      <c r="E988" s="1">
        <v>0</v>
      </c>
      <c r="F988" s="1">
        <v>0</v>
      </c>
      <c r="G988" s="2">
        <f t="shared" si="22"/>
        <v>5808.8677499999994</v>
      </c>
      <c r="H988" s="2">
        <f t="shared" si="19"/>
        <v>0.30000000004656613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26294.25</v>
      </c>
      <c r="D989" s="1">
        <f>BILANCA!E11</f>
        <v>44059.07</v>
      </c>
      <c r="E989" s="1">
        <v>0</v>
      </c>
      <c r="F989" s="1">
        <v>0</v>
      </c>
      <c r="G989" s="2">
        <f t="shared" si="22"/>
        <v>686.47433999999998</v>
      </c>
      <c r="H989" s="2">
        <f t="shared" si="19"/>
        <v>0.31999999999970896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11600276.869999999</v>
      </c>
      <c r="D990" s="1">
        <f>BILANCA!E12</f>
        <v>11661596.599999998</v>
      </c>
      <c r="E990" s="1">
        <v>0</v>
      </c>
      <c r="F990" s="1">
        <v>0</v>
      </c>
      <c r="G990" s="2">
        <f t="shared" si="22"/>
        <v>244464.29048999998</v>
      </c>
      <c r="H990" s="2">
        <f t="shared" si="19"/>
        <v>0.53000000305473804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10244645.07</v>
      </c>
      <c r="D991" s="1">
        <f>BILANCA!E13</f>
        <v>10098695.909999998</v>
      </c>
      <c r="E991" s="1">
        <v>0</v>
      </c>
      <c r="F991" s="1">
        <v>0</v>
      </c>
      <c r="G991" s="2">
        <f t="shared" si="22"/>
        <v>243536.29511999997</v>
      </c>
      <c r="H991" s="2">
        <f t="shared" si="19"/>
        <v>0.16000000201165676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16158235.59</v>
      </c>
      <c r="D993" s="1">
        <f>BILANCA!E15</f>
        <v>16193952.26</v>
      </c>
      <c r="E993" s="1">
        <v>0</v>
      </c>
      <c r="F993" s="1">
        <v>0</v>
      </c>
      <c r="G993" s="2">
        <f t="shared" si="22"/>
        <v>485461.40110000002</v>
      </c>
      <c r="H993" s="2">
        <f t="shared" si="19"/>
        <v>0.66999999992549419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620526.76</v>
      </c>
      <c r="D995" s="1">
        <f>BILANCA!E17</f>
        <v>659332.5</v>
      </c>
      <c r="E995" s="1">
        <v>0</v>
      </c>
      <c r="F995" s="1">
        <v>0</v>
      </c>
      <c r="G995" s="2">
        <f t="shared" si="22"/>
        <v>23270.30112</v>
      </c>
      <c r="H995" s="2">
        <f t="shared" si="19"/>
        <v>0.73999999999068677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6534117.2800000003</v>
      </c>
      <c r="D996" s="1">
        <f>BILANCA!E18</f>
        <v>6754588.8499999996</v>
      </c>
      <c r="E996" s="1">
        <v>0</v>
      </c>
      <c r="F996" s="1">
        <v>0</v>
      </c>
      <c r="G996" s="2">
        <f t="shared" si="22"/>
        <v>260562.83473999996</v>
      </c>
      <c r="H996" s="2">
        <f t="shared" si="19"/>
        <v>0.43000000063329935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866994.44999999925</v>
      </c>
      <c r="D997" s="1">
        <f>BILANCA!E19</f>
        <v>906257.51999999955</v>
      </c>
      <c r="E997" s="1">
        <v>0</v>
      </c>
      <c r="F997" s="1">
        <v>0</v>
      </c>
      <c r="G997" s="2">
        <f t="shared" si="22"/>
        <v>37513.132859999976</v>
      </c>
      <c r="H997" s="2">
        <f t="shared" si="19"/>
        <v>0.92999999970197678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1125602.1399999999</v>
      </c>
      <c r="D998" s="1">
        <f>BILANCA!E20</f>
        <v>1143310.97</v>
      </c>
      <c r="E998" s="1">
        <v>0</v>
      </c>
      <c r="F998" s="1">
        <v>0</v>
      </c>
      <c r="G998" s="2">
        <f t="shared" si="22"/>
        <v>51183.361199999992</v>
      </c>
      <c r="H998" s="2">
        <f t="shared" si="19"/>
        <v>0.16999999992549419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236659.38</v>
      </c>
      <c r="D999" s="1">
        <f>BILANCA!E21</f>
        <v>233502.01</v>
      </c>
      <c r="E999" s="1">
        <v>0</v>
      </c>
      <c r="F999" s="1">
        <v>0</v>
      </c>
      <c r="G999" s="2">
        <f t="shared" si="22"/>
        <v>11258.6144</v>
      </c>
      <c r="H999" s="2">
        <f t="shared" si="19"/>
        <v>0.39000000001396984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268103.24</v>
      </c>
      <c r="D1000" s="1">
        <f>BILANCA!E22</f>
        <v>274232.90000000002</v>
      </c>
      <c r="E1000" s="1">
        <v>0</v>
      </c>
      <c r="F1000" s="1">
        <v>0</v>
      </c>
      <c r="G1000" s="2">
        <f t="shared" si="22"/>
        <v>13881.67368</v>
      </c>
      <c r="H1000" s="2">
        <f t="shared" si="19"/>
        <v>0.33999999996740371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6610024.2599999998</v>
      </c>
      <c r="D1001" s="1">
        <f>BILANCA!E23</f>
        <v>6793498.8499999996</v>
      </c>
      <c r="E1001" s="1">
        <v>0</v>
      </c>
      <c r="F1001" s="1">
        <v>0</v>
      </c>
      <c r="G1001" s="2">
        <f t="shared" si="22"/>
        <v>363546.39527999994</v>
      </c>
      <c r="H1001" s="2">
        <f t="shared" si="19"/>
        <v>0.41000000014901161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368993.15</v>
      </c>
      <c r="D1002" s="1">
        <f>BILANCA!E24</f>
        <v>419854.99</v>
      </c>
      <c r="E1002" s="1">
        <v>0</v>
      </c>
      <c r="F1002" s="1">
        <v>0</v>
      </c>
      <c r="G1002" s="2">
        <f t="shared" si="22"/>
        <v>22965.359469999999</v>
      </c>
      <c r="H1002" s="2">
        <f t="shared" si="19"/>
        <v>0.16000000003259629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1023.76</v>
      </c>
      <c r="D1003" s="1">
        <f>BILANCA!E25</f>
        <v>1023.76</v>
      </c>
      <c r="E1003" s="1">
        <v>0</v>
      </c>
      <c r="F1003" s="1">
        <v>0</v>
      </c>
      <c r="G1003" s="2">
        <f t="shared" si="22"/>
        <v>61.425600000000003</v>
      </c>
      <c r="H1003" s="2">
        <f t="shared" si="19"/>
        <v>0.48000000000001819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885422.34</v>
      </c>
      <c r="D1004" s="1">
        <f>BILANCA!E26</f>
        <v>930046.79</v>
      </c>
      <c r="E1004" s="1">
        <v>0</v>
      </c>
      <c r="F1004" s="1">
        <v>0</v>
      </c>
      <c r="G1004" s="2">
        <f t="shared" si="22"/>
        <v>57655.834320000009</v>
      </c>
      <c r="H1004" s="2">
        <f t="shared" si="19"/>
        <v>0.54999999993015081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8628833.8200000003</v>
      </c>
      <c r="D1006" s="1">
        <f>BILANCA!E28</f>
        <v>8889212.75</v>
      </c>
      <c r="E1006" s="1">
        <v>0</v>
      </c>
      <c r="F1006" s="1">
        <v>0</v>
      </c>
      <c r="G1006" s="2">
        <f t="shared" si="22"/>
        <v>607366.96435999998</v>
      </c>
      <c r="H1006" s="2">
        <f t="shared" si="19"/>
        <v>0.42999999970197678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1380.5200000000186</v>
      </c>
      <c r="D1007" s="1">
        <f>BILANCA!E29</f>
        <v>170262.40999999997</v>
      </c>
      <c r="E1007" s="1">
        <v>0</v>
      </c>
      <c r="F1007" s="1">
        <v>0</v>
      </c>
      <c r="G1007" s="2">
        <f t="shared" si="22"/>
        <v>8205.7281599999988</v>
      </c>
      <c r="H1007" s="2">
        <f t="shared" si="19"/>
        <v>0.88999999995576218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445824.39</v>
      </c>
      <c r="D1008" s="1">
        <f>BILANCA!E30</f>
        <v>616449.37</v>
      </c>
      <c r="E1008" s="1">
        <v>0</v>
      </c>
      <c r="F1008" s="1">
        <v>0</v>
      </c>
      <c r="G1008" s="2">
        <f t="shared" si="22"/>
        <v>41968.078250000006</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444443.87</v>
      </c>
      <c r="D1012" s="1">
        <f>BILANCA!E34</f>
        <v>446186.96</v>
      </c>
      <c r="E1012" s="1">
        <v>0</v>
      </c>
      <c r="F1012" s="1">
        <v>0</v>
      </c>
      <c r="G1012" s="2">
        <f t="shared" si="22"/>
        <v>38767.715909999999</v>
      </c>
      <c r="H1012" s="2">
        <f t="shared" si="19"/>
        <v>0.16999999998370185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485172.01</v>
      </c>
      <c r="D1013" s="1">
        <f>BILANCA!E35</f>
        <v>486380.76</v>
      </c>
      <c r="E1013" s="1">
        <v>0</v>
      </c>
      <c r="F1013" s="1">
        <v>0</v>
      </c>
      <c r="G1013" s="2">
        <f t="shared" si="22"/>
        <v>43738.005900000004</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484773.9</v>
      </c>
      <c r="D1014" s="1">
        <f>BILANCA!E36</f>
        <v>485982.65</v>
      </c>
      <c r="E1014" s="1">
        <v>0</v>
      </c>
      <c r="F1014" s="1">
        <v>0</v>
      </c>
      <c r="G1014" s="2">
        <f t="shared" si="22"/>
        <v>45158.915200000003</v>
      </c>
      <c r="H1014" s="2">
        <f t="shared" si="19"/>
        <v>0.44999999995343387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8196.18</v>
      </c>
      <c r="D1015" s="1">
        <f>BILANCA!E37</f>
        <v>8196.18</v>
      </c>
      <c r="E1015" s="1">
        <v>0</v>
      </c>
      <c r="F1015" s="1">
        <v>0</v>
      </c>
      <c r="G1015" s="2">
        <f t="shared" si="22"/>
        <v>786.83328000000006</v>
      </c>
      <c r="H1015" s="2">
        <f t="shared" si="19"/>
        <v>0.36000000000058208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7798.07</v>
      </c>
      <c r="D1018" s="1">
        <f>BILANCA!E40</f>
        <v>7798.07</v>
      </c>
      <c r="E1018" s="1">
        <v>0</v>
      </c>
      <c r="F1018" s="1">
        <v>0</v>
      </c>
      <c r="G1018" s="2">
        <f t="shared" si="22"/>
        <v>818.79735000000005</v>
      </c>
      <c r="H1018" s="2">
        <f t="shared" si="19"/>
        <v>0.13999999999941792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2084.8200000000361</v>
      </c>
      <c r="D1023" s="1">
        <f>BILANCA!E45</f>
        <v>0</v>
      </c>
      <c r="E1023" s="1">
        <v>0</v>
      </c>
      <c r="F1023" s="1">
        <v>0</v>
      </c>
      <c r="G1023" s="2">
        <f t="shared" si="22"/>
        <v>83.392800000001444</v>
      </c>
      <c r="H1023" s="2">
        <f t="shared" si="19"/>
        <v>0.17999999996391125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262609.59000000003</v>
      </c>
      <c r="D1025" s="1">
        <f>BILANCA!E47</f>
        <v>234322.38</v>
      </c>
      <c r="E1025" s="1">
        <v>0</v>
      </c>
      <c r="F1025" s="1">
        <v>0</v>
      </c>
      <c r="G1025" s="2">
        <f t="shared" si="22"/>
        <v>30712.682700000001</v>
      </c>
      <c r="H1025" s="2">
        <f t="shared" si="19"/>
        <v>0.78999999997904524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260524.77</v>
      </c>
      <c r="D1028" s="1">
        <f>BILANCA!E50</f>
        <v>234322.38</v>
      </c>
      <c r="E1028" s="1">
        <v>0</v>
      </c>
      <c r="F1028" s="1">
        <v>0</v>
      </c>
      <c r="G1028" s="2">
        <f t="shared" si="22"/>
        <v>32812.628850000001</v>
      </c>
      <c r="H1028" s="2">
        <f t="shared" si="19"/>
        <v>0.61000000001513399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2454.31</v>
      </c>
      <c r="D1029" s="1">
        <f>BILANCA!E51</f>
        <v>2454.31</v>
      </c>
      <c r="E1029" s="1">
        <v>0</v>
      </c>
      <c r="F1029" s="1">
        <v>0</v>
      </c>
      <c r="G1029" s="2">
        <f t="shared" si="22"/>
        <v>338.69477999999998</v>
      </c>
      <c r="H1029" s="2">
        <f t="shared" si="19"/>
        <v>0.61999999999989086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481390.66</v>
      </c>
      <c r="D1032" s="1">
        <f>BILANCA!E54</f>
        <v>541857.01</v>
      </c>
      <c r="E1032" s="1">
        <v>0</v>
      </c>
      <c r="F1032" s="1">
        <v>0</v>
      </c>
      <c r="G1032" s="2">
        <f t="shared" si="22"/>
        <v>76690.129320000007</v>
      </c>
      <c r="H1032" s="2">
        <f t="shared" si="19"/>
        <v>0.3500000000349246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481390.66</v>
      </c>
      <c r="D1033" s="1">
        <f>BILANCA!E55</f>
        <v>541857.01</v>
      </c>
      <c r="E1033" s="1">
        <v>0</v>
      </c>
      <c r="F1033" s="1">
        <v>0</v>
      </c>
      <c r="G1033" s="2">
        <f t="shared" si="22"/>
        <v>78255.233999999997</v>
      </c>
      <c r="H1033" s="2">
        <f t="shared" si="19"/>
        <v>0.3500000000349246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16379.92</v>
      </c>
      <c r="D1034" s="1">
        <f>BILANCA!E56</f>
        <v>16379.92</v>
      </c>
      <c r="E1034" s="1">
        <v>0</v>
      </c>
      <c r="F1034" s="1">
        <v>0</v>
      </c>
      <c r="G1034" s="2">
        <f t="shared" si="22"/>
        <v>2506.1277599999999</v>
      </c>
      <c r="H1034" s="2">
        <f t="shared" si="19"/>
        <v>0.15999999999985448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16379.92</v>
      </c>
      <c r="D1035" s="1">
        <f>BILANCA!E57</f>
        <v>16379.92</v>
      </c>
      <c r="E1035" s="1">
        <v>0</v>
      </c>
      <c r="F1035" s="1">
        <v>0</v>
      </c>
      <c r="G1035" s="2">
        <f t="shared" si="22"/>
        <v>2555.2675199999999</v>
      </c>
      <c r="H1035" s="2">
        <f t="shared" si="19"/>
        <v>0.15999999999985448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90672.14</v>
      </c>
      <c r="D1041" s="1">
        <f>BILANCA!E63</f>
        <v>99952.36</v>
      </c>
      <c r="E1041" s="1">
        <v>0</v>
      </c>
      <c r="F1041" s="1">
        <v>0</v>
      </c>
      <c r="G1041" s="2">
        <f t="shared" si="22"/>
        <v>16853.457880000002</v>
      </c>
      <c r="H1041" s="2">
        <f t="shared" si="19"/>
        <v>0.5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90672.14</v>
      </c>
      <c r="D1043" s="1">
        <f>BILANCA!E65</f>
        <v>99952.36</v>
      </c>
      <c r="E1043" s="1">
        <v>0</v>
      </c>
      <c r="F1043" s="1">
        <v>0</v>
      </c>
      <c r="G1043" s="2">
        <f t="shared" si="22"/>
        <v>17434.6116</v>
      </c>
      <c r="H1043" s="2">
        <f t="shared" si="19"/>
        <v>0.5</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2314943.1</v>
      </c>
      <c r="D1046" s="1">
        <f>BILANCA!E68</f>
        <v>2424217.62</v>
      </c>
      <c r="E1046" s="1">
        <v>0</v>
      </c>
      <c r="F1046" s="1">
        <v>0</v>
      </c>
      <c r="G1046" s="2">
        <f t="shared" si="22"/>
        <v>451292.83542000002</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889857.9</v>
      </c>
      <c r="D1047" s="1">
        <f>BILANCA!E69</f>
        <v>839042.61</v>
      </c>
      <c r="E1047" s="1">
        <v>0</v>
      </c>
      <c r="F1047" s="1">
        <v>0</v>
      </c>
      <c r="G1047" s="2">
        <f t="shared" si="22"/>
        <v>164348.35967999999</v>
      </c>
      <c r="H1047" s="2">
        <f t="shared" si="19"/>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884247.9</v>
      </c>
      <c r="D1048" s="1">
        <f>BILANCA!E70</f>
        <v>838505.15</v>
      </c>
      <c r="E1048" s="1">
        <v>0</v>
      </c>
      <c r="F1048" s="1">
        <v>0</v>
      </c>
      <c r="G1048" s="2">
        <f t="shared" si="22"/>
        <v>166481.783</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884247.9</v>
      </c>
      <c r="D1050" s="1">
        <f>BILANCA!E72</f>
        <v>838505.15</v>
      </c>
      <c r="E1050" s="1">
        <v>0</v>
      </c>
      <c r="F1050" s="1">
        <v>0</v>
      </c>
      <c r="G1050" s="2">
        <f t="shared" si="22"/>
        <v>171604.29940000002</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5610</v>
      </c>
      <c r="D1053" s="1">
        <f>BILANCA!E75</f>
        <v>0</v>
      </c>
      <c r="E1053" s="1">
        <v>0</v>
      </c>
      <c r="F1053" s="1">
        <v>0</v>
      </c>
      <c r="G1053" s="2">
        <f t="shared" si="22"/>
        <v>392.70000000000005</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537.46</v>
      </c>
      <c r="E1054" s="1">
        <v>0</v>
      </c>
      <c r="F1054" s="1">
        <v>0</v>
      </c>
      <c r="G1054" s="2">
        <f t="shared" si="22"/>
        <v>76.319320000000005</v>
      </c>
      <c r="H1054" s="2">
        <f t="shared" si="19"/>
        <v>0.46000000000003638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64484.630000000005</v>
      </c>
      <c r="D1056" s="1">
        <f>BILANCA!E78</f>
        <v>72803.520000000004</v>
      </c>
      <c r="E1056" s="1">
        <v>0</v>
      </c>
      <c r="F1056" s="1">
        <v>0</v>
      </c>
      <c r="G1056" s="2">
        <f t="shared" si="22"/>
        <v>15336.691910000001</v>
      </c>
      <c r="H1056" s="2">
        <f t="shared" si="19"/>
        <v>0.84999999999126885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619.15</v>
      </c>
      <c r="D1060" s="1">
        <f>BILANCA!E82</f>
        <v>619.15</v>
      </c>
      <c r="E1060" s="1">
        <v>0</v>
      </c>
      <c r="F1060" s="1">
        <v>0</v>
      </c>
      <c r="G1060" s="2">
        <f t="shared" si="22"/>
        <v>143.02364999999998</v>
      </c>
      <c r="H1060" s="2">
        <f t="shared" si="19"/>
        <v>0.29999999999995453</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1038.44</v>
      </c>
      <c r="D1062" s="1">
        <f>BILANCA!E84</f>
        <v>6306.87</v>
      </c>
      <c r="E1062" s="1">
        <v>0</v>
      </c>
      <c r="F1062" s="1">
        <v>0</v>
      </c>
      <c r="G1062" s="2">
        <f t="shared" si="22"/>
        <v>1078.5222200000001</v>
      </c>
      <c r="H1062" s="2">
        <f t="shared" si="19"/>
        <v>0.57000000000016371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62827.040000000001</v>
      </c>
      <c r="D1064" s="1">
        <f>BILANCA!E86</f>
        <v>65877.5</v>
      </c>
      <c r="E1064" s="1">
        <v>0</v>
      </c>
      <c r="F1064" s="1">
        <v>0</v>
      </c>
      <c r="G1064" s="2">
        <f t="shared" si="22"/>
        <v>15761.145240000002</v>
      </c>
      <c r="H1064" s="2">
        <f t="shared" si="19"/>
        <v>0.54000000000087311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2988.92</v>
      </c>
      <c r="D1112" s="1">
        <f>BILANCA!E134</f>
        <v>2988.92</v>
      </c>
      <c r="E1112" s="1">
        <v>0</v>
      </c>
      <c r="F1112" s="1">
        <v>0</v>
      </c>
      <c r="G1112" s="2">
        <f t="shared" si="22"/>
        <v>1156.7120400000001</v>
      </c>
      <c r="H1112" s="2">
        <f t="shared" si="23"/>
        <v>0.15999999999985448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2988.92</v>
      </c>
      <c r="D1113" s="1">
        <f>BILANCA!E135</f>
        <v>2988.92</v>
      </c>
      <c r="E1113" s="1">
        <v>0</v>
      </c>
      <c r="F1113" s="1">
        <v>0</v>
      </c>
      <c r="G1113" s="2">
        <f t="shared" si="22"/>
        <v>1165.6788000000001</v>
      </c>
      <c r="H1113" s="2">
        <f t="shared" si="23"/>
        <v>0.15999999999985448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2988.92</v>
      </c>
      <c r="D1119" s="1">
        <f>BILANCA!E141</f>
        <v>2988.92</v>
      </c>
      <c r="E1119" s="1">
        <v>0</v>
      </c>
      <c r="F1119" s="1">
        <v>0</v>
      </c>
      <c r="G1119" s="2">
        <f t="shared" si="22"/>
        <v>1219.47936</v>
      </c>
      <c r="H1119" s="2">
        <f t="shared" si="23"/>
        <v>0.15999999999985448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446267.42</v>
      </c>
      <c r="D1124" s="1">
        <f>BILANCA!E146</f>
        <v>479150.83999999997</v>
      </c>
      <c r="E1124" s="1">
        <v>0</v>
      </c>
      <c r="F1124" s="1">
        <v>0</v>
      </c>
      <c r="G1124" s="2">
        <f t="shared" si="22"/>
        <v>198044.24309999996</v>
      </c>
      <c r="H1124" s="2">
        <f t="shared" si="23"/>
        <v>0.58000000001629815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267816.98</v>
      </c>
      <c r="D1137" s="1">
        <f>BILANCA!E159</f>
        <v>302921.46999999997</v>
      </c>
      <c r="E1137" s="1">
        <v>0</v>
      </c>
      <c r="F1137" s="1">
        <v>0</v>
      </c>
      <c r="G1137" s="2">
        <f t="shared" si="22"/>
        <v>134543.62767999998</v>
      </c>
      <c r="H1137" s="2">
        <f t="shared" si="23"/>
        <v>0.48999999999068677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278059.62</v>
      </c>
      <c r="D1138" s="1">
        <f>BILANCA!E160</f>
        <v>297676.71000000002</v>
      </c>
      <c r="E1138" s="1">
        <v>0</v>
      </c>
      <c r="F1138" s="1">
        <v>0</v>
      </c>
      <c r="G1138" s="2">
        <f t="shared" si="22"/>
        <v>135379.02120000002</v>
      </c>
      <c r="H1138" s="2">
        <f t="shared" si="23"/>
        <v>0.66999999998370185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99609.18</v>
      </c>
      <c r="D1141" s="1">
        <f>BILANCA!E163</f>
        <v>121447.34</v>
      </c>
      <c r="E1141" s="1">
        <v>0</v>
      </c>
      <c r="F1141" s="1">
        <v>0</v>
      </c>
      <c r="G1141" s="2">
        <f t="shared" si="22"/>
        <v>54115.609880000004</v>
      </c>
      <c r="H1141" s="2">
        <f t="shared" si="23"/>
        <v>0.51999999998952262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8664.14</v>
      </c>
      <c r="D1142" s="1">
        <f>BILANCA!E164</f>
        <v>8265.99</v>
      </c>
      <c r="E1142" s="1">
        <v>0</v>
      </c>
      <c r="F1142" s="1">
        <v>0</v>
      </c>
      <c r="G1142" s="2">
        <f t="shared" si="22"/>
        <v>4006.1830799999998</v>
      </c>
      <c r="H1142" s="2">
        <f t="shared" si="23"/>
        <v>0.1499999999996362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8664.14</v>
      </c>
      <c r="D1144" s="1">
        <f>BILANCA!E166</f>
        <v>8265.99</v>
      </c>
      <c r="E1144" s="1">
        <v>0</v>
      </c>
      <c r="F1144" s="1">
        <v>0</v>
      </c>
      <c r="G1144" s="2">
        <f t="shared" si="22"/>
        <v>4056.5753199999999</v>
      </c>
      <c r="H1144" s="2">
        <f t="shared" si="23"/>
        <v>0.1499999999996362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902680.09</v>
      </c>
      <c r="D1148" s="1">
        <f>BILANCA!E170</f>
        <v>1021965.74</v>
      </c>
      <c r="E1148" s="1">
        <v>0</v>
      </c>
      <c r="F1148" s="1">
        <v>0</v>
      </c>
      <c r="G1148" s="2">
        <f t="shared" si="22"/>
        <v>486190.90905000002</v>
      </c>
      <c r="H1148" s="2">
        <f t="shared" si="23"/>
        <v>0.34999999997671694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1359.49</v>
      </c>
      <c r="D1149" s="1">
        <f>BILANCA!E171</f>
        <v>23605.040000000001</v>
      </c>
      <c r="E1149" s="1">
        <v>0</v>
      </c>
      <c r="F1149" s="1">
        <v>0</v>
      </c>
      <c r="G1149" s="2">
        <f t="shared" si="22"/>
        <v>8062.5486200000005</v>
      </c>
      <c r="H1149" s="2">
        <f t="shared" si="23"/>
        <v>0.53000000000088221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901320.6</v>
      </c>
      <c r="D1151" s="1">
        <f>BILANCA!E173</f>
        <v>998360.7</v>
      </c>
      <c r="E1151" s="1">
        <v>0</v>
      </c>
      <c r="F1151" s="1">
        <v>0</v>
      </c>
      <c r="G1151" s="2">
        <f t="shared" si="22"/>
        <v>486871.05599999998</v>
      </c>
      <c r="H1151" s="2">
        <f t="shared" si="23"/>
        <v>0.70000000006984919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15622718.939999999</v>
      </c>
      <c r="D1152" s="1">
        <f>BILANCA!E175</f>
        <v>15784828.59</v>
      </c>
      <c r="E1152" s="1">
        <v>0</v>
      </c>
      <c r="F1152" s="1">
        <v>0</v>
      </c>
      <c r="G1152" s="2">
        <f t="shared" si="22"/>
        <v>7975511.5642800005</v>
      </c>
      <c r="H1152" s="2">
        <f t="shared" si="23"/>
        <v>0.47000000067055225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2493975.19</v>
      </c>
      <c r="D1153" s="1">
        <f>BILANCA!E176</f>
        <v>2069503.8800000001</v>
      </c>
      <c r="E1153" s="1">
        <v>0</v>
      </c>
      <c r="F1153" s="1">
        <v>0</v>
      </c>
      <c r="G1153" s="2">
        <f t="shared" si="22"/>
        <v>1127607.1015000001</v>
      </c>
      <c r="H1153" s="2">
        <f t="shared" si="23"/>
        <v>0.30999999982304871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1586581.8699999999</v>
      </c>
      <c r="D1154" s="1">
        <f>BILANCA!E177</f>
        <v>1823460.1500000001</v>
      </c>
      <c r="E1154" s="1">
        <v>0</v>
      </c>
      <c r="F1154" s="1">
        <v>0</v>
      </c>
      <c r="G1154" s="2">
        <f t="shared" si="22"/>
        <v>894928.87107000011</v>
      </c>
      <c r="H1154" s="2">
        <f t="shared" si="23"/>
        <v>0.28000000026077032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879468.8</v>
      </c>
      <c r="D1155" s="1">
        <f>BILANCA!E178</f>
        <v>975263.14</v>
      </c>
      <c r="E1155" s="1">
        <v>0</v>
      </c>
      <c r="F1155" s="1">
        <v>0</v>
      </c>
      <c r="G1155" s="2">
        <f t="shared" si="22"/>
        <v>486759.15375999996</v>
      </c>
      <c r="H1155" s="2">
        <f t="shared" si="23"/>
        <v>0.33999999996740371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335515.59999999998</v>
      </c>
      <c r="D1156" s="1">
        <f>BILANCA!E179</f>
        <v>482336.89</v>
      </c>
      <c r="E1156" s="1">
        <v>0</v>
      </c>
      <c r="F1156" s="1">
        <v>0</v>
      </c>
      <c r="G1156" s="2">
        <f t="shared" si="22"/>
        <v>224932.76273999998</v>
      </c>
      <c r="H1156" s="2">
        <f t="shared" si="23"/>
        <v>0.51000000000931323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677.56</v>
      </c>
      <c r="D1157" s="1">
        <f>BILANCA!E180</f>
        <v>709.08</v>
      </c>
      <c r="E1157" s="1">
        <v>0</v>
      </c>
      <c r="F1157" s="1">
        <v>0</v>
      </c>
      <c r="G1157" s="2">
        <f t="shared" si="22"/>
        <v>364.65527999999995</v>
      </c>
      <c r="H1157" s="2">
        <f t="shared" si="23"/>
        <v>0.5200000000000955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677.56</v>
      </c>
      <c r="D1160" s="1">
        <f>BILANCA!E183</f>
        <v>709.08</v>
      </c>
      <c r="E1160" s="1">
        <v>0</v>
      </c>
      <c r="F1160" s="1">
        <v>0</v>
      </c>
      <c r="G1160" s="2">
        <f t="shared" si="22"/>
        <v>370.94243999999998</v>
      </c>
      <c r="H1160" s="2">
        <f t="shared" si="23"/>
        <v>0.5200000000000955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370919.91</v>
      </c>
      <c r="D1165" s="1">
        <f>BILANCA!E188</f>
        <v>365151.04</v>
      </c>
      <c r="E1165" s="1">
        <v>0</v>
      </c>
      <c r="F1165" s="1">
        <v>0</v>
      </c>
      <c r="G1165" s="2">
        <f t="shared" si="22"/>
        <v>200422.40217999998</v>
      </c>
      <c r="H1165" s="2">
        <f t="shared" si="23"/>
        <v>0.13000000000465661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226402.31</v>
      </c>
      <c r="D1166" s="1">
        <f>BILANCA!E189</f>
        <v>44282.6</v>
      </c>
      <c r="E1166" s="1">
        <v>0</v>
      </c>
      <c r="F1166" s="1">
        <v>0</v>
      </c>
      <c r="G1166" s="2">
        <f t="shared" si="22"/>
        <v>57639.054329999999</v>
      </c>
      <c r="H1166" s="2">
        <f t="shared" si="23"/>
        <v>0.70999999999912689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680991.01</v>
      </c>
      <c r="D1183" s="1">
        <f>BILANCA!E206</f>
        <v>190716.74</v>
      </c>
      <c r="E1183" s="1">
        <v>0</v>
      </c>
      <c r="F1183" s="1">
        <v>0</v>
      </c>
      <c r="G1183" s="2">
        <f t="shared" si="22"/>
        <v>212484.89800000002</v>
      </c>
      <c r="H1183" s="2">
        <f t="shared" si="23"/>
        <v>0.27000000001862645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680991.01</v>
      </c>
      <c r="D1184" s="1">
        <f>BILANCA!E207</f>
        <v>190716.74</v>
      </c>
      <c r="E1184" s="1">
        <v>0</v>
      </c>
      <c r="F1184" s="1">
        <v>0</v>
      </c>
      <c r="G1184" s="2">
        <f t="shared" si="22"/>
        <v>213547.32249000002</v>
      </c>
      <c r="H1184" s="2">
        <f t="shared" si="23"/>
        <v>0.27000000001862645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530891.23</v>
      </c>
      <c r="D1185" s="1">
        <f>BILANCA!E208</f>
        <v>0</v>
      </c>
      <c r="E1185" s="1">
        <v>0</v>
      </c>
      <c r="F1185" s="1">
        <v>0</v>
      </c>
      <c r="G1185" s="2">
        <f t="shared" si="22"/>
        <v>107240.02846</v>
      </c>
      <c r="H1185" s="2">
        <f t="shared" si="23"/>
        <v>0.22999999998137355</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150099.78</v>
      </c>
      <c r="D1189" s="1">
        <f>BILANCA!E212</f>
        <v>190716.74</v>
      </c>
      <c r="E1189" s="1">
        <v>0</v>
      </c>
      <c r="F1189" s="1">
        <v>0</v>
      </c>
      <c r="G1189" s="2">
        <f t="shared" si="22"/>
        <v>109495.85156</v>
      </c>
      <c r="H1189" s="2">
        <f t="shared" si="23"/>
        <v>0.48000000001047738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11044.39</v>
      </c>
      <c r="E1211" s="1">
        <v>0</v>
      </c>
      <c r="F1211" s="1">
        <v>0</v>
      </c>
      <c r="G1211" s="2">
        <f t="shared" si="22"/>
        <v>5036.2418399999997</v>
      </c>
      <c r="H1211" s="2">
        <f t="shared" si="23"/>
        <v>0.38999999999941792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11044.39</v>
      </c>
      <c r="E1212" s="1">
        <v>0</v>
      </c>
      <c r="F1212" s="1">
        <v>0</v>
      </c>
      <c r="G1212" s="2">
        <f t="shared" si="22"/>
        <v>5058.3306199999997</v>
      </c>
      <c r="H1212" s="2">
        <f t="shared" si="23"/>
        <v>0.38999999999941792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13128743.75</v>
      </c>
      <c r="D1214" s="1">
        <f>BILANCA!E237</f>
        <v>13715324.709999999</v>
      </c>
      <c r="E1214" s="1">
        <v>0</v>
      </c>
      <c r="F1214" s="1">
        <v>0</v>
      </c>
      <c r="G1214" s="2">
        <f t="shared" si="22"/>
        <v>9369219.8222700004</v>
      </c>
      <c r="H1214" s="2">
        <f t="shared" si="23"/>
        <v>0.54000000096857548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12542064.15</v>
      </c>
      <c r="D1215" s="1">
        <f>BILANCA!E238</f>
        <v>13073549.939999999</v>
      </c>
      <c r="E1215" s="1">
        <v>0</v>
      </c>
      <c r="F1215" s="1">
        <v>0</v>
      </c>
      <c r="G1215" s="2">
        <f t="shared" si="22"/>
        <v>8975886.0549599994</v>
      </c>
      <c r="H1215" s="2">
        <f t="shared" si="23"/>
        <v>0.21000000089406967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13219928.710000001</v>
      </c>
      <c r="D1216" s="1">
        <f>BILANCA!E239</f>
        <v>13264266.68</v>
      </c>
      <c r="E1216" s="1">
        <v>0</v>
      </c>
      <c r="F1216" s="1">
        <v>0</v>
      </c>
      <c r="G1216" s="2">
        <f t="shared" si="22"/>
        <v>9261391.6623100005</v>
      </c>
      <c r="H1216" s="2">
        <f t="shared" si="23"/>
        <v>0.60999999940395355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7661306.6799999997</v>
      </c>
      <c r="D1217" s="1">
        <f>BILANCA!E240</f>
        <v>7276446.8099999996</v>
      </c>
      <c r="E1217" s="1">
        <v>0</v>
      </c>
      <c r="F1217" s="1">
        <v>0</v>
      </c>
      <c r="G1217" s="2">
        <f t="shared" si="22"/>
        <v>5198122.8701999998</v>
      </c>
      <c r="H1217" s="2">
        <f t="shared" si="23"/>
        <v>0.51000000070780516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5558622.0300000003</v>
      </c>
      <c r="D1218" s="1">
        <f>BILANCA!E241</f>
        <v>5987819.8700000001</v>
      </c>
      <c r="E1218" s="1">
        <v>0</v>
      </c>
      <c r="F1218" s="1">
        <v>0</v>
      </c>
      <c r="G1218" s="2">
        <f t="shared" si="22"/>
        <v>4120551.5159499999</v>
      </c>
      <c r="H1218" s="2">
        <f t="shared" si="23"/>
        <v>0.16000000014901161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677864.56</v>
      </c>
      <c r="D1219" s="1">
        <f>BILANCA!E242</f>
        <v>190716.74</v>
      </c>
      <c r="E1219" s="1">
        <v>0</v>
      </c>
      <c r="F1219" s="1">
        <v>0</v>
      </c>
      <c r="G1219" s="2">
        <f t="shared" si="22"/>
        <v>249994.33744</v>
      </c>
      <c r="H1219" s="2">
        <f t="shared" si="23"/>
        <v>0.69999999995343387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677864.56</v>
      </c>
      <c r="D1221" s="1">
        <f>BILANCA!E244</f>
        <v>190716.74</v>
      </c>
      <c r="E1221" s="1">
        <v>0</v>
      </c>
      <c r="F1221" s="1">
        <v>0</v>
      </c>
      <c r="G1221" s="2">
        <f t="shared" si="22"/>
        <v>252112.93351999996</v>
      </c>
      <c r="H1221" s="2">
        <f t="shared" si="23"/>
        <v>0.69999999995343387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265027.85999999987</v>
      </c>
      <c r="D1222" s="1">
        <f>BILANCA!E245</f>
        <v>286456.08000000007</v>
      </c>
      <c r="E1222" s="1">
        <v>0</v>
      </c>
      <c r="F1222" s="1">
        <v>0</v>
      </c>
      <c r="G1222" s="2">
        <f t="shared" si="22"/>
        <v>200267.66477999999</v>
      </c>
      <c r="H1222" s="2">
        <f t="shared" si="23"/>
        <v>0.22000000020489097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2669667.7999999998</v>
      </c>
      <c r="D1223" s="1">
        <f>BILANCA!E246</f>
        <v>1356407.6500000001</v>
      </c>
      <c r="E1223" s="1">
        <v>0</v>
      </c>
      <c r="F1223" s="1">
        <v>0</v>
      </c>
      <c r="G1223" s="2">
        <f t="shared" si="22"/>
        <v>1291795.9439999999</v>
      </c>
      <c r="H1223" s="2">
        <f t="shared" si="23"/>
        <v>0.55000000004656613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1991639.33</v>
      </c>
      <c r="D1224" s="1">
        <f>BILANCA!E247</f>
        <v>1313447.3</v>
      </c>
      <c r="E1224" s="1">
        <v>0</v>
      </c>
      <c r="F1224" s="1">
        <v>0</v>
      </c>
      <c r="G1224" s="2">
        <f t="shared" si="22"/>
        <v>1113066.67713</v>
      </c>
      <c r="H1224" s="2">
        <f t="shared" si="23"/>
        <v>0.63000000012107193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678028.47</v>
      </c>
      <c r="D1226" s="1">
        <f>BILANCA!E249</f>
        <v>42960.35</v>
      </c>
      <c r="E1226" s="1">
        <v>0</v>
      </c>
      <c r="F1226" s="1">
        <v>0</v>
      </c>
      <c r="G1226" s="2">
        <f t="shared" si="22"/>
        <v>185639.64830999999</v>
      </c>
      <c r="H1226" s="2">
        <f t="shared" si="23"/>
        <v>0.81999999997060513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2404639.94</v>
      </c>
      <c r="D1227" s="1">
        <f>BILANCA!E250</f>
        <v>1069951.57</v>
      </c>
      <c r="E1227" s="1">
        <v>0</v>
      </c>
      <c r="F1227" s="1">
        <v>0</v>
      </c>
      <c r="G1227" s="2">
        <f t="shared" si="22"/>
        <v>1108868.5115199999</v>
      </c>
      <c r="H1227" s="2">
        <f t="shared" si="23"/>
        <v>0.48999999999068677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2404639.94</v>
      </c>
      <c r="D1229" s="1">
        <f>BILANCA!E252</f>
        <v>1069951.57</v>
      </c>
      <c r="E1229" s="1">
        <v>0</v>
      </c>
      <c r="F1229" s="1">
        <v>0</v>
      </c>
      <c r="G1229" s="2">
        <f t="shared" si="22"/>
        <v>1117957.5976800001</v>
      </c>
      <c r="H1229" s="2">
        <f t="shared" si="23"/>
        <v>0.48999999999068677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154.56</v>
      </c>
      <c r="E1231" s="1">
        <v>0</v>
      </c>
      <c r="F1231" s="1">
        <v>0</v>
      </c>
      <c r="G1231" s="2">
        <f>B1231/1000*C1231+B1231/500*D1231</f>
        <v>76.661760000000001</v>
      </c>
      <c r="H1231" s="2">
        <f>ABS(C1231-ROUND(C1231,0))+ABS(D1231-ROUND(D1231,0))</f>
        <v>0.43999999999999773</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312987.59999999998</v>
      </c>
      <c r="D1232" s="1">
        <f>BILANCA!E255</f>
        <v>347207.26</v>
      </c>
      <c r="E1232" s="1">
        <v>0</v>
      </c>
      <c r="F1232" s="1">
        <v>0</v>
      </c>
      <c r="G1232" s="2">
        <f t="shared" si="22"/>
        <v>250843.12788000001</v>
      </c>
      <c r="H1232" s="2">
        <f t="shared" si="23"/>
        <v>0.66000000003259629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8664.14</v>
      </c>
      <c r="D1233" s="1">
        <f>BILANCA!E256</f>
        <v>8265.99</v>
      </c>
      <c r="E1233" s="1">
        <v>0</v>
      </c>
      <c r="F1233" s="1">
        <v>0</v>
      </c>
      <c r="G1233" s="2">
        <f t="shared" si="22"/>
        <v>6299.03</v>
      </c>
      <c r="H1233" s="2">
        <f t="shared" si="23"/>
        <v>0.1499999999996362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1483240.64</v>
      </c>
      <c r="D1236" s="1">
        <f>BILANCA!E259</f>
        <v>1553630.98</v>
      </c>
      <c r="E1236" s="1">
        <v>0</v>
      </c>
      <c r="F1236" s="1">
        <v>0</v>
      </c>
      <c r="G1236" s="2">
        <f t="shared" si="22"/>
        <v>1161397.1577999999</v>
      </c>
      <c r="H1236" s="2">
        <f t="shared" si="23"/>
        <v>0.38000000012107193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1483240.64</v>
      </c>
      <c r="D1237" s="1">
        <f>BILANCA!E260</f>
        <v>1553630.98</v>
      </c>
      <c r="E1237" s="1">
        <v>0</v>
      </c>
      <c r="F1237" s="1">
        <v>0</v>
      </c>
      <c r="G1237" s="2">
        <f t="shared" si="22"/>
        <v>1165987.6603999999</v>
      </c>
      <c r="H1237" s="2">
        <f t="shared" si="23"/>
        <v>0.38000000012107193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259357.71</v>
      </c>
      <c r="D1240" s="1">
        <f>BILANCA!E264</f>
        <v>498031.18</v>
      </c>
      <c r="E1240" s="1">
        <v>0</v>
      </c>
      <c r="F1240" s="1">
        <v>0</v>
      </c>
      <c r="G1240" s="2">
        <f t="shared" si="22"/>
        <v>322642.95799000002</v>
      </c>
      <c r="H1240" s="2">
        <f t="shared" si="23"/>
        <v>0.47000000000116415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286518.89</v>
      </c>
      <c r="D1241" s="1">
        <f>BILANCA!E265</f>
        <v>102567</v>
      </c>
      <c r="E1241" s="1">
        <v>0</v>
      </c>
      <c r="F1241" s="1">
        <v>0</v>
      </c>
      <c r="G1241" s="2">
        <f t="shared" si="22"/>
        <v>126846.44562</v>
      </c>
      <c r="H1241" s="2">
        <f t="shared" si="23"/>
        <v>0.10999999998603016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8664.14</v>
      </c>
      <c r="D1243" s="1">
        <f>BILANCA!E267</f>
        <v>8265.99</v>
      </c>
      <c r="E1243" s="1">
        <v>0</v>
      </c>
      <c r="F1243" s="1">
        <v>0</v>
      </c>
      <c r="G1243" s="2">
        <f t="shared" si="24"/>
        <v>6550.9912000000004</v>
      </c>
      <c r="H1243" s="2">
        <f t="shared" si="23"/>
        <v>0.1499999999996362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23314.31</v>
      </c>
      <c r="D1244" s="1">
        <f>BILANCA!E268</f>
        <v>31917.65</v>
      </c>
      <c r="E1244" s="1">
        <v>0</v>
      </c>
      <c r="F1244" s="1">
        <v>0</v>
      </c>
      <c r="G1244" s="2">
        <f t="shared" si="24"/>
        <v>22746.048210000001</v>
      </c>
      <c r="H1244" s="2">
        <f t="shared" si="23"/>
        <v>0.65999999999985448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39512.730000000003</v>
      </c>
      <c r="D1247" s="1">
        <f>BILANCA!E271</f>
        <v>33959.85</v>
      </c>
      <c r="E1247" s="1">
        <v>0</v>
      </c>
      <c r="F1247" s="1">
        <v>0</v>
      </c>
      <c r="G1247" s="2">
        <f t="shared" si="24"/>
        <v>28362.161520000001</v>
      </c>
      <c r="H1247" s="2">
        <f t="shared" si="23"/>
        <v>0.41999999999825377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24728.240000000002</v>
      </c>
      <c r="D1263" s="1">
        <f>BILANCA!E287</f>
        <v>117937.15</v>
      </c>
      <c r="E1263" s="1">
        <v>0</v>
      </c>
      <c r="F1263" s="1">
        <v>0</v>
      </c>
      <c r="G1263" s="2">
        <f t="shared" si="24"/>
        <v>72968.711200000005</v>
      </c>
      <c r="H1263" s="2">
        <f t="shared" si="23"/>
        <v>0.38999999999577994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1561853.63</v>
      </c>
      <c r="D1264" s="1">
        <f>BILANCA!E288</f>
        <v>1705523</v>
      </c>
      <c r="E1264" s="1">
        <v>0</v>
      </c>
      <c r="F1264" s="1">
        <v>0</v>
      </c>
      <c r="G1264" s="2">
        <f t="shared" si="24"/>
        <v>1397384.7960300001</v>
      </c>
      <c r="H1264" s="2">
        <f t="shared" si="23"/>
        <v>0.37000000011175871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226402.31</v>
      </c>
      <c r="D1266" s="1">
        <f>BILANCA!E290</f>
        <v>44282.6</v>
      </c>
      <c r="E1266" s="1">
        <v>0</v>
      </c>
      <c r="F1266" s="1">
        <v>0</v>
      </c>
      <c r="G1266" s="2">
        <f t="shared" si="24"/>
        <v>89135.805329999988</v>
      </c>
      <c r="H1266" s="2">
        <f t="shared" si="23"/>
        <v>0.70999999999912689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680991.01</v>
      </c>
      <c r="D1270" s="1">
        <f>BILANCA!E294</f>
        <v>190716.74</v>
      </c>
      <c r="E1270" s="1">
        <v>0</v>
      </c>
      <c r="F1270" s="1">
        <v>0</v>
      </c>
      <c r="G1270" s="2">
        <f t="shared" si="24"/>
        <v>304915.82863</v>
      </c>
      <c r="H1270" s="2">
        <f t="shared" si="23"/>
        <v>0.27000000001862645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2098.42</v>
      </c>
      <c r="D1273" s="1">
        <f>BILANCA!E297</f>
        <v>7612.17</v>
      </c>
      <c r="E1273" s="1">
        <v>0</v>
      </c>
      <c r="F1273" s="1">
        <v>0</v>
      </c>
      <c r="G1273" s="2">
        <f t="shared" si="24"/>
        <v>5023.6003999999994</v>
      </c>
      <c r="H1273" s="2">
        <f t="shared" si="23"/>
        <v>0.59000000000014552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23758.78</v>
      </c>
      <c r="D1274" s="1">
        <f>BILANCA!E298</f>
        <v>30088.55</v>
      </c>
      <c r="E1274" s="1">
        <v>0</v>
      </c>
      <c r="F1274" s="1">
        <v>0</v>
      </c>
      <c r="G1274" s="2">
        <f t="shared" si="24"/>
        <v>24425.341079999998</v>
      </c>
      <c r="H1274" s="2">
        <f t="shared" si="23"/>
        <v>0.67000000000189175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1943.06</v>
      </c>
      <c r="D1275" s="1">
        <f>BILANCA!E299</f>
        <v>2535.06</v>
      </c>
      <c r="E1275" s="1">
        <v>0</v>
      </c>
      <c r="F1275" s="1">
        <v>0</v>
      </c>
      <c r="G1275" s="2">
        <f t="shared" si="24"/>
        <v>2047.8485599999999</v>
      </c>
      <c r="H1275" s="2">
        <f t="shared" si="23"/>
        <v>0.11999999999989086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308248.48</v>
      </c>
      <c r="D1278" s="1">
        <f>BILANCA!E302</f>
        <v>308248.48</v>
      </c>
      <c r="E1278" s="1">
        <v>0</v>
      </c>
      <c r="F1278" s="1">
        <v>0</v>
      </c>
      <c r="G1278" s="2">
        <f t="shared" si="24"/>
        <v>272799.90479999996</v>
      </c>
      <c r="H1278" s="2">
        <f t="shared" si="23"/>
        <v>0.9599999999627471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150099.78</v>
      </c>
      <c r="D1285" s="1">
        <f>BILANCA!E309</f>
        <v>190716.74</v>
      </c>
      <c r="E1285" s="1">
        <v>0</v>
      </c>
      <c r="F1285" s="1">
        <v>0</v>
      </c>
      <c r="G1285" s="2">
        <f t="shared" si="24"/>
        <v>160523.04452</v>
      </c>
      <c r="H1285" s="2">
        <f t="shared" si="23"/>
        <v>0.48000000001047738</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16036863.74</v>
      </c>
      <c r="D1408" s="1">
        <f>'RAS-funkcijski'!E114</f>
        <v>16703991.560000001</v>
      </c>
      <c r="E1408" s="1">
        <v>0</v>
      </c>
      <c r="F1408" s="1">
        <v>0</v>
      </c>
      <c r="G1408" s="2">
        <f t="shared" si="24"/>
        <v>5438933.1546</v>
      </c>
      <c r="H1408" s="2">
        <f t="shared" si="27"/>
        <v>0.69999999925494194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16036863.74</v>
      </c>
      <c r="D1416" s="1">
        <f>'RAS-funkcijski'!E122</f>
        <v>16703991.560000001</v>
      </c>
      <c r="E1416" s="1">
        <v>0</v>
      </c>
      <c r="F1416" s="1">
        <v>0</v>
      </c>
      <c r="G1416" s="2">
        <f t="shared" si="24"/>
        <v>5834491.9294799995</v>
      </c>
      <c r="H1416" s="2">
        <f t="shared" si="27"/>
        <v>0.69999999925494194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16036863.74</v>
      </c>
      <c r="D1418" s="1">
        <f>'RAS-funkcijski'!E124</f>
        <v>16703991.560000001</v>
      </c>
      <c r="E1418" s="1">
        <v>0</v>
      </c>
      <c r="F1418" s="1">
        <v>0</v>
      </c>
      <c r="G1418" s="2">
        <f t="shared" si="24"/>
        <v>5933381.6232000003</v>
      </c>
      <c r="H1418" s="2">
        <f t="shared" si="27"/>
        <v>0.69999999925494194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16036863.74</v>
      </c>
      <c r="D1435" s="13">
        <f>'RAS-funkcijski'!E141</f>
        <v>16703991.560000001</v>
      </c>
      <c r="E1435" s="13">
        <v>0</v>
      </c>
      <c r="F1435" s="13">
        <v>0</v>
      </c>
      <c r="G1435" s="14">
        <f t="shared" si="24"/>
        <v>6773944.019820001</v>
      </c>
      <c r="H1435" s="14">
        <f t="shared" si="27"/>
        <v>0.69999999925494194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3383.9399999999996</v>
      </c>
      <c r="E1436" s="6">
        <v>0</v>
      </c>
      <c r="F1436" s="6">
        <v>0</v>
      </c>
      <c r="G1436" s="7">
        <f t="shared" si="24"/>
        <v>6.767879999999999</v>
      </c>
      <c r="H1436" s="7">
        <f t="shared" si="27"/>
        <v>6.0000000000400178E-2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3383.9399999999996</v>
      </c>
      <c r="E1453" s="1">
        <v>0</v>
      </c>
      <c r="F1453" s="1">
        <v>0</v>
      </c>
      <c r="G1453" s="2">
        <f t="shared" si="24"/>
        <v>121.82183999999998</v>
      </c>
      <c r="H1453" s="2">
        <f t="shared" si="27"/>
        <v>6.0000000000400178E-2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2045.83</v>
      </c>
      <c r="E1454" s="1">
        <v>0</v>
      </c>
      <c r="F1454" s="1">
        <v>0</v>
      </c>
      <c r="G1454" s="2">
        <f t="shared" si="24"/>
        <v>77.741540000000001</v>
      </c>
      <c r="H1454" s="2">
        <f t="shared" si="27"/>
        <v>0.17000000000007276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2045.83</v>
      </c>
      <c r="E1456" s="1">
        <v>0</v>
      </c>
      <c r="F1456" s="1">
        <v>0</v>
      </c>
      <c r="G1456" s="2">
        <f t="shared" si="24"/>
        <v>85.924859999999995</v>
      </c>
      <c r="H1456" s="2">
        <f t="shared" si="27"/>
        <v>0.17000000000007276</v>
      </c>
      <c r="I1456" s="10">
        <f t="shared" si="30"/>
        <v>14.60722620000625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1338.11</v>
      </c>
      <c r="E1461" s="1">
        <v>0</v>
      </c>
      <c r="F1461" s="1">
        <v>0</v>
      </c>
      <c r="G1461" s="2">
        <f t="shared" si="24"/>
        <v>69.58171999999999</v>
      </c>
      <c r="H1461" s="2">
        <f t="shared" si="27"/>
        <v>0.10999999999989996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1338.11</v>
      </c>
      <c r="E1467" s="1">
        <v>0</v>
      </c>
      <c r="F1467" s="1">
        <v>0</v>
      </c>
      <c r="G1467" s="2">
        <f t="shared" si="24"/>
        <v>85.639039999999994</v>
      </c>
      <c r="H1467" s="2">
        <f t="shared" si="27"/>
        <v>0.10999999999989996</v>
      </c>
      <c r="I1467" s="10">
        <f t="shared" si="31"/>
        <v>9.4202943999914321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2493975.19</v>
      </c>
      <c r="D1480" s="6"/>
      <c r="E1480" s="6">
        <v>0</v>
      </c>
      <c r="F1480" s="6">
        <v>0</v>
      </c>
      <c r="G1480" s="7">
        <f t="shared" ref="G1480:G1580" si="34">B1480/1000*C1480</f>
        <v>2493.9751900000001</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18236855.550000001</v>
      </c>
      <c r="D1481" s="1">
        <v>0</v>
      </c>
      <c r="E1481" s="1">
        <v>0</v>
      </c>
      <c r="F1481" s="1">
        <v>0</v>
      </c>
      <c r="G1481" s="2">
        <f t="shared" si="34"/>
        <v>36473.7111</v>
      </c>
      <c r="H1481" s="2">
        <f t="shared" si="35"/>
        <v>0.44999999925494194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19199.62</v>
      </c>
      <c r="D1482" s="1">
        <v>0</v>
      </c>
      <c r="E1482" s="1">
        <v>0</v>
      </c>
      <c r="F1482" s="1">
        <v>0</v>
      </c>
      <c r="G1482" s="2">
        <f t="shared" si="34"/>
        <v>57.598859999999995</v>
      </c>
      <c r="H1482" s="2">
        <f t="shared" si="35"/>
        <v>0.38000000000101863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17287011.710000001</v>
      </c>
      <c r="D1483" s="1">
        <v>0</v>
      </c>
      <c r="E1483" s="1">
        <v>0</v>
      </c>
      <c r="F1483" s="1">
        <v>0</v>
      </c>
      <c r="G1483" s="2">
        <f t="shared" si="34"/>
        <v>69148.04684000001</v>
      </c>
      <c r="H1483" s="2">
        <f t="shared" si="35"/>
        <v>0.28999999910593033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12128279.41</v>
      </c>
      <c r="D1484" s="1">
        <v>0</v>
      </c>
      <c r="E1484" s="1">
        <v>0</v>
      </c>
      <c r="F1484" s="1">
        <v>0</v>
      </c>
      <c r="G1484" s="2">
        <f t="shared" si="34"/>
        <v>60641.39705</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4011566.66</v>
      </c>
      <c r="D1485" s="1">
        <v>0</v>
      </c>
      <c r="E1485" s="1">
        <v>0</v>
      </c>
      <c r="F1485" s="1">
        <v>0</v>
      </c>
      <c r="G1485" s="2">
        <f t="shared" si="34"/>
        <v>24069.399960000002</v>
      </c>
      <c r="H1485" s="2">
        <f t="shared" si="35"/>
        <v>0.33999999985098839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20384.310000000001</v>
      </c>
      <c r="D1486" s="1">
        <v>0</v>
      </c>
      <c r="E1486" s="1">
        <v>0</v>
      </c>
      <c r="F1486" s="1">
        <v>0</v>
      </c>
      <c r="G1486" s="2">
        <f t="shared" si="34"/>
        <v>142.69017000000002</v>
      </c>
      <c r="H1486" s="2">
        <f t="shared" si="35"/>
        <v>0.31000000000130967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1126781.33</v>
      </c>
      <c r="D1491" s="1">
        <v>0</v>
      </c>
      <c r="E1491" s="1">
        <v>0</v>
      </c>
      <c r="F1491" s="1">
        <v>0</v>
      </c>
      <c r="G1491" s="2">
        <f t="shared" si="34"/>
        <v>13521.375960000001</v>
      </c>
      <c r="H1491" s="2">
        <f t="shared" si="35"/>
        <v>0.33000000007450581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862244.22</v>
      </c>
      <c r="D1492" s="1">
        <v>0</v>
      </c>
      <c r="E1492" s="1">
        <v>0</v>
      </c>
      <c r="F1492" s="1">
        <v>0</v>
      </c>
      <c r="G1492" s="2">
        <f t="shared" si="34"/>
        <v>11209.174859999999</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68400</v>
      </c>
      <c r="D1493" s="1">
        <v>0</v>
      </c>
      <c r="E1493" s="1">
        <v>0</v>
      </c>
      <c r="F1493" s="1">
        <v>0</v>
      </c>
      <c r="G1493" s="2">
        <f t="shared" si="34"/>
        <v>957.6</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68400</v>
      </c>
      <c r="D1497" s="1">
        <v>0</v>
      </c>
      <c r="E1497" s="1">
        <v>0</v>
      </c>
      <c r="F1497" s="1">
        <v>0</v>
      </c>
      <c r="G1497" s="2">
        <f t="shared" si="34"/>
        <v>1231.1999999999998</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18672371.25</v>
      </c>
      <c r="D1499" s="1">
        <v>0</v>
      </c>
      <c r="E1499" s="1">
        <v>0</v>
      </c>
      <c r="F1499" s="1">
        <v>0</v>
      </c>
      <c r="G1499" s="2">
        <f t="shared" si="34"/>
        <v>373447.42499999999</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10115.99</v>
      </c>
      <c r="D1500" s="1">
        <v>0</v>
      </c>
      <c r="E1500" s="1">
        <v>0</v>
      </c>
      <c r="F1500" s="1">
        <v>0</v>
      </c>
      <c r="G1500" s="2">
        <f t="shared" si="34"/>
        <v>212.43579</v>
      </c>
      <c r="H1500" s="2">
        <f t="shared" si="35"/>
        <v>1.0000000000218279E-2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17059217.060000002</v>
      </c>
      <c r="D1501" s="1">
        <v>0</v>
      </c>
      <c r="E1501" s="1">
        <v>0</v>
      </c>
      <c r="F1501" s="1">
        <v>0</v>
      </c>
      <c r="G1501" s="2">
        <f t="shared" si="34"/>
        <v>375302.77532000002</v>
      </c>
      <c r="H1501" s="2">
        <f t="shared" si="35"/>
        <v>6.0000002384185791E-2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12032485.07</v>
      </c>
      <c r="D1502" s="1">
        <v>0</v>
      </c>
      <c r="E1502" s="1">
        <v>0</v>
      </c>
      <c r="F1502" s="1">
        <v>0</v>
      </c>
      <c r="G1502" s="2">
        <f t="shared" si="34"/>
        <v>276747.15661000001</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3864745.37</v>
      </c>
      <c r="D1503" s="1">
        <v>0</v>
      </c>
      <c r="E1503" s="1">
        <v>0</v>
      </c>
      <c r="F1503" s="1">
        <v>0</v>
      </c>
      <c r="G1503" s="2">
        <f t="shared" si="34"/>
        <v>92753.888879999999</v>
      </c>
      <c r="H1503" s="2">
        <f t="shared" si="35"/>
        <v>0.37000000011175871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20352.79</v>
      </c>
      <c r="D1504" s="1">
        <v>0</v>
      </c>
      <c r="E1504" s="1">
        <v>0</v>
      </c>
      <c r="F1504" s="1">
        <v>0</v>
      </c>
      <c r="G1504" s="2">
        <f t="shared" si="34"/>
        <v>508.81975000000006</v>
      </c>
      <c r="H1504" s="2">
        <f t="shared" si="35"/>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1141633.83</v>
      </c>
      <c r="D1509" s="1">
        <v>0</v>
      </c>
      <c r="E1509" s="1">
        <v>0</v>
      </c>
      <c r="F1509" s="1">
        <v>0</v>
      </c>
      <c r="G1509" s="2">
        <f t="shared" si="34"/>
        <v>34249.014900000002</v>
      </c>
      <c r="H1509" s="2">
        <f t="shared" si="35"/>
        <v>0.16999999992549419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1044363.93</v>
      </c>
      <c r="D1510" s="1">
        <v>0</v>
      </c>
      <c r="E1510" s="1">
        <v>0</v>
      </c>
      <c r="F1510" s="1">
        <v>0</v>
      </c>
      <c r="G1510" s="2">
        <f t="shared" si="34"/>
        <v>32375.28183</v>
      </c>
      <c r="H1510" s="2">
        <f t="shared" si="35"/>
        <v>6.9999999948777258E-2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558674.27</v>
      </c>
      <c r="D1511" s="1">
        <v>0</v>
      </c>
      <c r="E1511" s="1">
        <v>0</v>
      </c>
      <c r="F1511" s="1">
        <v>0</v>
      </c>
      <c r="G1511" s="2">
        <f t="shared" si="34"/>
        <v>17877.576639999999</v>
      </c>
      <c r="H1511" s="2">
        <f t="shared" si="35"/>
        <v>0.27000000001862645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558674.27</v>
      </c>
      <c r="D1515" s="1">
        <v>0</v>
      </c>
      <c r="E1515" s="1">
        <v>0</v>
      </c>
      <c r="F1515" s="1">
        <v>0</v>
      </c>
      <c r="G1515" s="2">
        <f t="shared" si="34"/>
        <v>20112.273719999997</v>
      </c>
      <c r="H1515" s="2">
        <f t="shared" si="35"/>
        <v>0.27000000001862645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2058459.4900000021</v>
      </c>
      <c r="D1517" s="1">
        <v>0</v>
      </c>
      <c r="E1517" s="1">
        <v>0</v>
      </c>
      <c r="F1517" s="1">
        <v>0</v>
      </c>
      <c r="G1517" s="2">
        <f t="shared" si="34"/>
        <v>78221.460620000071</v>
      </c>
      <c r="H1517" s="2">
        <f t="shared" si="35"/>
        <v>0.49000000208616257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117937.15</v>
      </c>
      <c r="D1518" s="1">
        <v>0</v>
      </c>
      <c r="E1518" s="1">
        <v>0</v>
      </c>
      <c r="F1518" s="1">
        <v>0</v>
      </c>
      <c r="G1518" s="2">
        <f t="shared" si="34"/>
        <v>4599.5488500000001</v>
      </c>
      <c r="H1518" s="2">
        <f t="shared" si="35"/>
        <v>0.14999999999417923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117937.15</v>
      </c>
      <c r="D1524" s="1">
        <v>0</v>
      </c>
      <c r="E1524" s="1">
        <v>0</v>
      </c>
      <c r="F1524" s="1">
        <v>0</v>
      </c>
      <c r="G1524" s="2">
        <f t="shared" si="34"/>
        <v>5307.1717499999995</v>
      </c>
      <c r="H1524" s="2">
        <f t="shared" si="35"/>
        <v>0.14999999999417923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117937.15</v>
      </c>
      <c r="D1530" s="1">
        <v>0</v>
      </c>
      <c r="E1530" s="1">
        <v>0</v>
      </c>
      <c r="F1530" s="1">
        <v>0</v>
      </c>
      <c r="G1530" s="2">
        <f t="shared" si="34"/>
        <v>6014.7946499999989</v>
      </c>
      <c r="H1530" s="2">
        <f t="shared" si="35"/>
        <v>0.14999999999417923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117937.15</v>
      </c>
      <c r="D1531" s="1">
        <v>0</v>
      </c>
      <c r="E1531" s="1">
        <v>0</v>
      </c>
      <c r="F1531" s="1">
        <v>0</v>
      </c>
      <c r="G1531" s="2">
        <f t="shared" si="34"/>
        <v>6132.7317999999996</v>
      </c>
      <c r="H1531" s="2">
        <f t="shared" si="35"/>
        <v>0.14999999999417923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1940522.34</v>
      </c>
      <c r="D1576" s="1">
        <v>0</v>
      </c>
      <c r="E1576" s="1">
        <v>0</v>
      </c>
      <c r="F1576" s="1">
        <v>0</v>
      </c>
      <c r="G1576" s="2">
        <f t="shared" si="34"/>
        <v>188230.66698000001</v>
      </c>
      <c r="H1576" s="2">
        <f t="shared" si="35"/>
        <v>0.34000000008381903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30088.55</v>
      </c>
      <c r="D1577" s="1">
        <v>0</v>
      </c>
      <c r="E1577" s="1">
        <v>0</v>
      </c>
      <c r="F1577" s="1">
        <v>0</v>
      </c>
      <c r="G1577" s="2">
        <f t="shared" si="34"/>
        <v>2948.6779000000001</v>
      </c>
      <c r="H1577" s="2">
        <f t="shared" si="35"/>
        <v>0.4500000000007276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1675434.45</v>
      </c>
      <c r="D1578" s="1">
        <v>0</v>
      </c>
      <c r="E1578" s="1">
        <v>0</v>
      </c>
      <c r="F1578" s="1">
        <v>0</v>
      </c>
      <c r="G1578" s="2">
        <f t="shared" si="34"/>
        <v>165868.01055000001</v>
      </c>
      <c r="H1578" s="2">
        <f t="shared" si="35"/>
        <v>0.44999999995343387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44282.6</v>
      </c>
      <c r="D1579" s="1">
        <v>0</v>
      </c>
      <c r="E1579" s="1">
        <v>0</v>
      </c>
      <c r="F1579" s="1">
        <v>0</v>
      </c>
      <c r="G1579" s="2">
        <f t="shared" si="34"/>
        <v>4428.26</v>
      </c>
      <c r="H1579" s="2">
        <f t="shared" si="35"/>
        <v>0.40000000000145519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190716.74</v>
      </c>
      <c r="D1580" s="13">
        <v>0</v>
      </c>
      <c r="E1580" s="13">
        <v>0</v>
      </c>
      <c r="F1580" s="13">
        <v>0</v>
      </c>
      <c r="G1580" s="14">
        <f t="shared" si="34"/>
        <v>19262.390739999999</v>
      </c>
      <c r="H1580" s="14">
        <f t="shared" si="35"/>
        <v>0.26000000000931323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15785707.98</v>
      </c>
      <c r="I16" s="170">
        <f>'PR-RAS'!E6</f>
        <v>17218798.52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14894407.309999999</v>
      </c>
      <c r="I17" s="170">
        <f>'PR-RAS'!E151</f>
        <v>15916375.92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265027.8600000029</v>
      </c>
      <c r="I18" s="170">
        <f>'PR-RAS'!E645</f>
        <v>286456.08000000042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13307775.84</v>
      </c>
      <c r="I20" s="173">
        <f>BILANCA!E7</f>
        <v>13360610.969999997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2314943.1</v>
      </c>
      <c r="I21" s="175">
        <f>BILANCA!E68</f>
        <v>2424217.62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2493975.19</v>
      </c>
      <c r="I22" s="175">
        <f>BILANCA!E176</f>
        <v>2069503.8800000001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13128743.75</v>
      </c>
      <c r="I23" s="177">
        <f>BILANCA!E237</f>
        <v>13715324.709999999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16036863.74</v>
      </c>
      <c r="I27" s="175">
        <f>'RAS-funkcijski'!E114</f>
        <v>16703991.560000001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16036863.74</v>
      </c>
      <c r="I28" s="179">
        <f>'RAS-funkcijski'!E141</f>
        <v>16703991.560000001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3383.9399999999996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3383.9399999999996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2493975.19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2058459.4900000021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117937.15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1940522.34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3"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15785707.98</v>
      </c>
      <c r="E6" s="51">
        <f>E7+E44+E50+E82+E106+E124+E133+E139</f>
        <v>17218798.52</v>
      </c>
      <c r="F6" s="52">
        <f t="shared" ref="F6:F131" si="0">IF(D6&lt;&gt;0,IF(E6/D6&gt;=100,"&gt;&gt;100",E6/D6*100),"-")</f>
        <v>109.07840523729237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1803469.56</v>
      </c>
      <c r="E50" s="51">
        <f>E51+E54+E59+E62+E65+E68+E71+E74+E77</f>
        <v>1572205.1600000001</v>
      </c>
      <c r="F50" s="52">
        <f t="shared" si="0"/>
        <v>87.176695125367132</v>
      </c>
    </row>
    <row r="51" spans="1:6" ht="12.75" customHeight="1" x14ac:dyDescent="0.2">
      <c r="A51" s="53">
        <v>631</v>
      </c>
      <c r="B51" s="86" t="s">
        <v>148</v>
      </c>
      <c r="C51" s="50" t="s">
        <v>149</v>
      </c>
      <c r="D51" s="51">
        <f t="shared" ref="D51:E51" si="10">D52+D53</f>
        <v>1495.55</v>
      </c>
      <c r="E51" s="51">
        <f t="shared" si="10"/>
        <v>0</v>
      </c>
      <c r="F51" s="52">
        <f t="shared" si="0"/>
        <v>0</v>
      </c>
    </row>
    <row r="52" spans="1:6" ht="12.75" customHeight="1" x14ac:dyDescent="0.2">
      <c r="A52" s="53">
        <v>6311</v>
      </c>
      <c r="B52" s="86" t="s">
        <v>150</v>
      </c>
      <c r="C52" s="50" t="s">
        <v>151</v>
      </c>
      <c r="D52" s="242">
        <v>1495.55</v>
      </c>
      <c r="E52" s="242"/>
      <c r="F52" s="52">
        <f t="shared" si="0"/>
        <v>0</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882262.39</v>
      </c>
      <c r="E54" s="51">
        <f t="shared" si="11"/>
        <v>1093696.0900000001</v>
      </c>
      <c r="F54" s="52">
        <f t="shared" si="0"/>
        <v>123.9649453945328</v>
      </c>
    </row>
    <row r="55" spans="1:6" ht="12.75" customHeight="1" x14ac:dyDescent="0.2">
      <c r="A55" s="53">
        <v>6321</v>
      </c>
      <c r="B55" s="86" t="s">
        <v>156</v>
      </c>
      <c r="C55" s="50" t="s">
        <v>157</v>
      </c>
      <c r="D55" s="242">
        <v>1998.23</v>
      </c>
      <c r="E55" s="242">
        <v>15000</v>
      </c>
      <c r="F55" s="52">
        <f t="shared" si="0"/>
        <v>750.66433793907606</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725187</v>
      </c>
      <c r="E57" s="242">
        <v>1078696.0900000001</v>
      </c>
      <c r="F57" s="52">
        <f t="shared" si="0"/>
        <v>148.7473010409729</v>
      </c>
    </row>
    <row r="58" spans="1:6" ht="12.75" customHeight="1" x14ac:dyDescent="0.2">
      <c r="A58" s="53">
        <v>6324</v>
      </c>
      <c r="B58" s="86" t="s">
        <v>162</v>
      </c>
      <c r="C58" s="50" t="s">
        <v>163</v>
      </c>
      <c r="D58" s="242">
        <v>155077.16</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3676.4</v>
      </c>
      <c r="E62" s="51">
        <f t="shared" si="13"/>
        <v>42206.29</v>
      </c>
      <c r="F62" s="52">
        <f t="shared" si="0"/>
        <v>1148.0331302361005</v>
      </c>
    </row>
    <row r="63" spans="1:6" ht="12.75" customHeight="1" x14ac:dyDescent="0.2">
      <c r="A63" s="53">
        <v>6341</v>
      </c>
      <c r="B63" s="85" t="s">
        <v>172</v>
      </c>
      <c r="C63" s="50" t="s">
        <v>173</v>
      </c>
      <c r="D63" s="242">
        <v>3676.4</v>
      </c>
      <c r="E63" s="242">
        <v>42206.29</v>
      </c>
      <c r="F63" s="52">
        <f t="shared" si="0"/>
        <v>1148.0331302361005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19261</v>
      </c>
      <c r="E68" s="51">
        <f t="shared" si="15"/>
        <v>8915.81</v>
      </c>
      <c r="F68" s="52">
        <f t="shared" si="0"/>
        <v>46.289444992471836</v>
      </c>
    </row>
    <row r="69" spans="1:6" ht="12.75" customHeight="1" x14ac:dyDescent="0.2">
      <c r="A69" s="53" t="s">
        <v>184</v>
      </c>
      <c r="B69" s="85" t="s">
        <v>185</v>
      </c>
      <c r="C69" s="50" t="s">
        <v>184</v>
      </c>
      <c r="D69" s="242">
        <v>19261</v>
      </c>
      <c r="E69" s="242">
        <v>8915.81</v>
      </c>
      <c r="F69" s="52">
        <f t="shared" si="0"/>
        <v>46.289444992471836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57343.09</v>
      </c>
      <c r="E74" s="51">
        <f t="shared" si="17"/>
        <v>10068.799999999999</v>
      </c>
      <c r="F74" s="52">
        <f t="shared" si="0"/>
        <v>17.558872394215243</v>
      </c>
    </row>
    <row r="75" spans="1:6" ht="12.75" customHeight="1" x14ac:dyDescent="0.2">
      <c r="A75" s="53" t="s">
        <v>196</v>
      </c>
      <c r="B75" s="85" t="s">
        <v>197</v>
      </c>
      <c r="C75" s="50" t="s">
        <v>196</v>
      </c>
      <c r="D75" s="242">
        <v>57343.09</v>
      </c>
      <c r="E75" s="242">
        <v>10068.799999999999</v>
      </c>
      <c r="F75" s="52">
        <f t="shared" si="0"/>
        <v>17.558872394215243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839431.13</v>
      </c>
      <c r="E77" s="51">
        <f t="shared" si="18"/>
        <v>417318.17</v>
      </c>
      <c r="F77" s="52">
        <f t="shared" si="0"/>
        <v>49.714402419171655</v>
      </c>
    </row>
    <row r="78" spans="1:6" ht="12.75" customHeight="1" x14ac:dyDescent="0.2">
      <c r="A78" s="53">
        <v>6391</v>
      </c>
      <c r="B78" s="85" t="s">
        <v>202</v>
      </c>
      <c r="C78" s="50" t="s">
        <v>203</v>
      </c>
      <c r="D78" s="242">
        <v>334537.42</v>
      </c>
      <c r="E78" s="242">
        <v>248589.35</v>
      </c>
      <c r="F78" s="52">
        <f t="shared" si="0"/>
        <v>74.308383797543485</v>
      </c>
    </row>
    <row r="79" spans="1:6" ht="12.75" customHeight="1" x14ac:dyDescent="0.2">
      <c r="A79" s="53">
        <v>6392</v>
      </c>
      <c r="B79" s="85" t="s">
        <v>204</v>
      </c>
      <c r="C79" s="50" t="s">
        <v>205</v>
      </c>
      <c r="D79" s="242">
        <v>14599.51</v>
      </c>
      <c r="E79" s="242"/>
      <c r="F79" s="52">
        <f t="shared" si="0"/>
        <v>0</v>
      </c>
    </row>
    <row r="80" spans="1:6" ht="24" x14ac:dyDescent="0.2">
      <c r="A80" s="53">
        <v>6393</v>
      </c>
      <c r="B80" s="85" t="s">
        <v>206</v>
      </c>
      <c r="C80" s="50" t="s">
        <v>207</v>
      </c>
      <c r="D80" s="242">
        <v>172070.56</v>
      </c>
      <c r="E80" s="242">
        <v>146051.66</v>
      </c>
      <c r="F80" s="52">
        <f t="shared" si="0"/>
        <v>84.878935711024596</v>
      </c>
    </row>
    <row r="81" spans="1:6" ht="24" x14ac:dyDescent="0.2">
      <c r="A81" s="53">
        <v>6394</v>
      </c>
      <c r="B81" s="85" t="s">
        <v>208</v>
      </c>
      <c r="C81" s="50" t="s">
        <v>209</v>
      </c>
      <c r="D81" s="242">
        <v>318223.64</v>
      </c>
      <c r="E81" s="242">
        <v>22677.16</v>
      </c>
      <c r="F81" s="52">
        <f t="shared" si="0"/>
        <v>7.1261707646861181</v>
      </c>
    </row>
    <row r="82" spans="1:6" ht="12.75" customHeight="1" x14ac:dyDescent="0.2">
      <c r="A82" s="53">
        <v>64</v>
      </c>
      <c r="B82" s="85" t="s">
        <v>210</v>
      </c>
      <c r="C82" s="50" t="s">
        <v>211</v>
      </c>
      <c r="D82" s="51">
        <f t="shared" ref="D82:E82" si="19">D83+D91+D98</f>
        <v>4223.46</v>
      </c>
      <c r="E82" s="51">
        <f t="shared" si="19"/>
        <v>789.06999999999994</v>
      </c>
      <c r="F82" s="52">
        <f t="shared" si="0"/>
        <v>18.683022924332182</v>
      </c>
    </row>
    <row r="83" spans="1:6" ht="12.75" customHeight="1" x14ac:dyDescent="0.2">
      <c r="A83" s="53">
        <v>641</v>
      </c>
      <c r="B83" s="85" t="s">
        <v>212</v>
      </c>
      <c r="C83" s="50" t="s">
        <v>213</v>
      </c>
      <c r="D83" s="51">
        <f t="shared" ref="D83:E83" si="20">SUM(D84:D90)</f>
        <v>4223.46</v>
      </c>
      <c r="E83" s="51">
        <f t="shared" si="20"/>
        <v>789.06999999999994</v>
      </c>
      <c r="F83" s="52">
        <f t="shared" si="0"/>
        <v>18.683022924332182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10.82</v>
      </c>
      <c r="E85" s="242">
        <v>16.010000000000002</v>
      </c>
      <c r="F85" s="52">
        <f t="shared" si="0"/>
        <v>147.96672828096121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4212.6400000000003</v>
      </c>
      <c r="E87" s="242">
        <v>773.06</v>
      </c>
      <c r="F87" s="52">
        <f t="shared" si="0"/>
        <v>18.35096281666603</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1572449.21</v>
      </c>
      <c r="E106" s="51">
        <f t="shared" si="23"/>
        <v>1668665.45</v>
      </c>
      <c r="F106" s="52">
        <f t="shared" si="0"/>
        <v>106.11887744215281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1572449.21</v>
      </c>
      <c r="E112" s="51">
        <f t="shared" si="25"/>
        <v>1668665.45</v>
      </c>
      <c r="F112" s="52">
        <f t="shared" si="0"/>
        <v>106.11887744215281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1572449.21</v>
      </c>
      <c r="E117" s="242">
        <v>1668665.45</v>
      </c>
      <c r="F117" s="52">
        <f t="shared" si="0"/>
        <v>106.11887744215281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2816006.75</v>
      </c>
      <c r="E124" s="51">
        <f t="shared" si="27"/>
        <v>3131390.33</v>
      </c>
      <c r="F124" s="52">
        <f t="shared" si="0"/>
        <v>111.19967414850835</v>
      </c>
    </row>
    <row r="125" spans="1:6" ht="12.75" customHeight="1" x14ac:dyDescent="0.2">
      <c r="A125" s="53">
        <v>661</v>
      </c>
      <c r="B125" s="86" t="s">
        <v>296</v>
      </c>
      <c r="C125" s="50" t="s">
        <v>297</v>
      </c>
      <c r="D125" s="51">
        <f t="shared" ref="D125:E125" si="28">SUM(D126:D127)</f>
        <v>2774067.71</v>
      </c>
      <c r="E125" s="51">
        <f t="shared" si="28"/>
        <v>3025475.84</v>
      </c>
      <c r="F125" s="52">
        <f t="shared" si="0"/>
        <v>109.06279717303656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2774067.71</v>
      </c>
      <c r="E127" s="242">
        <v>3025475.84</v>
      </c>
      <c r="F127" s="52">
        <f t="shared" si="0"/>
        <v>109.06279717303656</v>
      </c>
    </row>
    <row r="128" spans="1:6" ht="24" x14ac:dyDescent="0.2">
      <c r="A128" s="53">
        <v>663</v>
      </c>
      <c r="B128" s="231" t="s">
        <v>302</v>
      </c>
      <c r="C128" s="50" t="s">
        <v>303</v>
      </c>
      <c r="D128" s="51">
        <f t="shared" ref="D128:E128" si="29">SUM(D129:D132)</f>
        <v>41939.040000000001</v>
      </c>
      <c r="E128" s="51">
        <f t="shared" si="29"/>
        <v>105914.49</v>
      </c>
      <c r="F128" s="52">
        <f t="shared" si="0"/>
        <v>252.54390658441395</v>
      </c>
    </row>
    <row r="129" spans="1:6" ht="12.75" customHeight="1" x14ac:dyDescent="0.2">
      <c r="A129" s="53">
        <v>6631</v>
      </c>
      <c r="B129" s="86" t="s">
        <v>304</v>
      </c>
      <c r="C129" s="50" t="s">
        <v>305</v>
      </c>
      <c r="D129" s="242">
        <v>27475.98</v>
      </c>
      <c r="E129" s="242">
        <v>97914.49</v>
      </c>
      <c r="F129" s="52">
        <f t="shared" si="0"/>
        <v>356.36395862859126</v>
      </c>
    </row>
    <row r="130" spans="1:6" ht="12.75" customHeight="1" x14ac:dyDescent="0.2">
      <c r="A130" s="53">
        <v>6632</v>
      </c>
      <c r="B130" s="232" t="s">
        <v>306</v>
      </c>
      <c r="C130" s="50" t="s">
        <v>307</v>
      </c>
      <c r="D130" s="242">
        <v>14463.06</v>
      </c>
      <c r="E130" s="242">
        <v>8000</v>
      </c>
      <c r="F130" s="52">
        <f t="shared" si="0"/>
        <v>55.313329267803638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9589332.6400000006</v>
      </c>
      <c r="E133" s="51">
        <f t="shared" si="30"/>
        <v>10845748.51</v>
      </c>
      <c r="F133" s="52">
        <f t="shared" ref="F133:F223" si="31">IF(D133&lt;&gt;0,IF(E133/D133&gt;=100,"&gt;&gt;100",E133/D133*100),"-")</f>
        <v>113.10222428575591</v>
      </c>
    </row>
    <row r="134" spans="1:6" ht="24" x14ac:dyDescent="0.2">
      <c r="A134" s="53">
        <v>671</v>
      </c>
      <c r="B134" s="232" t="s">
        <v>314</v>
      </c>
      <c r="C134" s="50" t="s">
        <v>315</v>
      </c>
      <c r="D134" s="51">
        <f t="shared" ref="D134:E134" si="32">SUM(D135:D137)</f>
        <v>9589332.6400000006</v>
      </c>
      <c r="E134" s="51">
        <f t="shared" si="32"/>
        <v>10845748.51</v>
      </c>
      <c r="F134" s="52">
        <f t="shared" si="31"/>
        <v>113.10222428575591</v>
      </c>
    </row>
    <row r="135" spans="1:6" ht="12.75" customHeight="1" x14ac:dyDescent="0.2">
      <c r="A135" s="53">
        <v>6711</v>
      </c>
      <c r="B135" s="85" t="s">
        <v>316</v>
      </c>
      <c r="C135" s="50" t="s">
        <v>317</v>
      </c>
      <c r="D135" s="242">
        <v>9443337.5500000007</v>
      </c>
      <c r="E135" s="242">
        <v>10685748.51</v>
      </c>
      <c r="F135" s="52">
        <f t="shared" si="31"/>
        <v>113.15648152384428</v>
      </c>
    </row>
    <row r="136" spans="1:6" ht="24" x14ac:dyDescent="0.2">
      <c r="A136" s="53">
        <v>6712</v>
      </c>
      <c r="B136" s="232" t="s">
        <v>318</v>
      </c>
      <c r="C136" s="50" t="s">
        <v>319</v>
      </c>
      <c r="D136" s="242">
        <v>145995.09</v>
      </c>
      <c r="E136" s="242">
        <v>160000</v>
      </c>
      <c r="F136" s="52">
        <f t="shared" si="31"/>
        <v>109.59272671430251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226.36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226.36</v>
      </c>
      <c r="E150" s="242"/>
      <c r="F150" s="52">
        <f t="shared" si="31"/>
        <v>0</v>
      </c>
    </row>
    <row r="151" spans="1:6" ht="12.75" customHeight="1" x14ac:dyDescent="0.2">
      <c r="A151" s="53">
        <v>3</v>
      </c>
      <c r="B151" s="85" t="s">
        <v>348</v>
      </c>
      <c r="C151" s="50" t="s">
        <v>56</v>
      </c>
      <c r="D151" s="51">
        <f t="shared" ref="D151:E151" si="35">D152+D163+D196+D215+D224+D252+D263</f>
        <v>14894407.309999999</v>
      </c>
      <c r="E151" s="51">
        <f t="shared" si="35"/>
        <v>15916375.92</v>
      </c>
      <c r="F151" s="52">
        <f t="shared" si="31"/>
        <v>106.86142515596346</v>
      </c>
    </row>
    <row r="152" spans="1:6" ht="12.75" customHeight="1" x14ac:dyDescent="0.2">
      <c r="A152" s="53">
        <v>31</v>
      </c>
      <c r="B152" s="85" t="s">
        <v>349</v>
      </c>
      <c r="C152" s="50" t="s">
        <v>350</v>
      </c>
      <c r="D152" s="51">
        <f t="shared" ref="D152:E152" si="36">D153+D158+D159</f>
        <v>10856890.649999999</v>
      </c>
      <c r="E152" s="51">
        <f t="shared" si="36"/>
        <v>12014683.73</v>
      </c>
      <c r="F152" s="52">
        <f t="shared" si="31"/>
        <v>110.66413135514081</v>
      </c>
    </row>
    <row r="153" spans="1:6" ht="12.75" customHeight="1" x14ac:dyDescent="0.2">
      <c r="A153" s="53">
        <v>311</v>
      </c>
      <c r="B153" s="85" t="s">
        <v>351</v>
      </c>
      <c r="C153" s="50" t="s">
        <v>352</v>
      </c>
      <c r="D153" s="51">
        <f t="shared" ref="D153:E153" si="37">SUM(D154:D157)</f>
        <v>9115438.8599999994</v>
      </c>
      <c r="E153" s="51">
        <f t="shared" si="37"/>
        <v>10014873.91</v>
      </c>
      <c r="F153" s="52">
        <f t="shared" si="31"/>
        <v>109.86716123945348</v>
      </c>
    </row>
    <row r="154" spans="1:6" ht="12.75" customHeight="1" x14ac:dyDescent="0.2">
      <c r="A154" s="53">
        <v>3111</v>
      </c>
      <c r="B154" s="85" t="s">
        <v>353</v>
      </c>
      <c r="C154" s="50" t="s">
        <v>354</v>
      </c>
      <c r="D154" s="242">
        <v>9104074.8399999999</v>
      </c>
      <c r="E154" s="242">
        <v>9981507.3800000008</v>
      </c>
      <c r="F154" s="52">
        <f t="shared" si="31"/>
        <v>109.63780016553555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11364.02</v>
      </c>
      <c r="E157" s="242">
        <v>33366.53</v>
      </c>
      <c r="F157" s="52">
        <f t="shared" si="31"/>
        <v>293.61555153898001</v>
      </c>
    </row>
    <row r="158" spans="1:6" ht="12.75" customHeight="1" x14ac:dyDescent="0.2">
      <c r="A158" s="53">
        <v>312</v>
      </c>
      <c r="B158" s="85" t="s">
        <v>361</v>
      </c>
      <c r="C158" s="50" t="s">
        <v>362</v>
      </c>
      <c r="D158" s="242">
        <v>265509.78999999998</v>
      </c>
      <c r="E158" s="242">
        <v>375906.24</v>
      </c>
      <c r="F158" s="52">
        <f t="shared" si="31"/>
        <v>141.5790506255909</v>
      </c>
    </row>
    <row r="159" spans="1:6" ht="12.75" customHeight="1" x14ac:dyDescent="0.2">
      <c r="A159" s="53">
        <v>313</v>
      </c>
      <c r="B159" s="85" t="s">
        <v>363</v>
      </c>
      <c r="C159" s="50" t="s">
        <v>364</v>
      </c>
      <c r="D159" s="51">
        <f t="shared" ref="D159:E159" si="38">SUM(D160:D162)</f>
        <v>1475942</v>
      </c>
      <c r="E159" s="51">
        <f t="shared" si="38"/>
        <v>1623903.58</v>
      </c>
      <c r="F159" s="52">
        <f t="shared" si="31"/>
        <v>110.0248912220128</v>
      </c>
    </row>
    <row r="160" spans="1:6" ht="12.75" customHeight="1" x14ac:dyDescent="0.2">
      <c r="A160" s="53">
        <v>3131</v>
      </c>
      <c r="B160" s="85" t="s">
        <v>142</v>
      </c>
      <c r="C160" s="50" t="s">
        <v>365</v>
      </c>
      <c r="D160" s="242">
        <v>9475.2900000000009</v>
      </c>
      <c r="E160" s="242"/>
      <c r="F160" s="52">
        <f t="shared" si="31"/>
        <v>0</v>
      </c>
    </row>
    <row r="161" spans="1:6" ht="12.75" customHeight="1" x14ac:dyDescent="0.2">
      <c r="A161" s="53">
        <v>3132</v>
      </c>
      <c r="B161" s="85" t="s">
        <v>366</v>
      </c>
      <c r="C161" s="50" t="s">
        <v>367</v>
      </c>
      <c r="D161" s="242">
        <v>1462957.91</v>
      </c>
      <c r="E161" s="242">
        <v>1623583.34</v>
      </c>
      <c r="F161" s="52">
        <f t="shared" si="31"/>
        <v>110.97949769450307</v>
      </c>
    </row>
    <row r="162" spans="1:6" ht="12.75" customHeight="1" x14ac:dyDescent="0.2">
      <c r="A162" s="53">
        <v>3133</v>
      </c>
      <c r="B162" s="85" t="s">
        <v>368</v>
      </c>
      <c r="C162" s="50" t="s">
        <v>369</v>
      </c>
      <c r="D162" s="242">
        <v>3508.8</v>
      </c>
      <c r="E162" s="242">
        <v>320.24</v>
      </c>
      <c r="F162" s="52">
        <f t="shared" si="31"/>
        <v>9.1267669858641121</v>
      </c>
    </row>
    <row r="163" spans="1:6" ht="12.75" customHeight="1" x14ac:dyDescent="0.2">
      <c r="A163" s="53">
        <v>32</v>
      </c>
      <c r="B163" s="85" t="s">
        <v>370</v>
      </c>
      <c r="C163" s="50" t="s">
        <v>371</v>
      </c>
      <c r="D163" s="51">
        <f t="shared" ref="D163:E163" si="39">D164+D169+D177+D187+D188</f>
        <v>3366638.05</v>
      </c>
      <c r="E163" s="51">
        <f t="shared" si="39"/>
        <v>3757982.33</v>
      </c>
      <c r="F163" s="52">
        <f t="shared" si="31"/>
        <v>111.62418633033629</v>
      </c>
    </row>
    <row r="164" spans="1:6" ht="12.75" customHeight="1" x14ac:dyDescent="0.2">
      <c r="A164" s="53">
        <v>321</v>
      </c>
      <c r="B164" s="85" t="s">
        <v>372</v>
      </c>
      <c r="C164" s="50" t="s">
        <v>373</v>
      </c>
      <c r="D164" s="51">
        <f t="shared" ref="D164:E164" si="40">SUM(D165:D168)</f>
        <v>726049.5</v>
      </c>
      <c r="E164" s="51">
        <f t="shared" si="40"/>
        <v>726689.38000000012</v>
      </c>
      <c r="F164" s="52">
        <f t="shared" si="31"/>
        <v>100.08813173206512</v>
      </c>
    </row>
    <row r="165" spans="1:6" ht="12.75" customHeight="1" x14ac:dyDescent="0.2">
      <c r="A165" s="53">
        <v>3211</v>
      </c>
      <c r="B165" s="85" t="s">
        <v>374</v>
      </c>
      <c r="C165" s="50" t="s">
        <v>375</v>
      </c>
      <c r="D165" s="242">
        <v>395862.67</v>
      </c>
      <c r="E165" s="242">
        <v>383490.07</v>
      </c>
      <c r="F165" s="52">
        <f t="shared" si="31"/>
        <v>96.874522166992918</v>
      </c>
    </row>
    <row r="166" spans="1:6" ht="12.75" customHeight="1" x14ac:dyDescent="0.2">
      <c r="A166" s="53">
        <v>3212</v>
      </c>
      <c r="B166" s="85" t="s">
        <v>376</v>
      </c>
      <c r="C166" s="50" t="s">
        <v>377</v>
      </c>
      <c r="D166" s="242">
        <v>240021.85</v>
      </c>
      <c r="E166" s="242">
        <v>249043.93</v>
      </c>
      <c r="F166" s="52">
        <f t="shared" si="31"/>
        <v>103.75885778732228</v>
      </c>
    </row>
    <row r="167" spans="1:6" ht="12.75" customHeight="1" x14ac:dyDescent="0.2">
      <c r="A167" s="53">
        <v>3213</v>
      </c>
      <c r="B167" s="85" t="s">
        <v>378</v>
      </c>
      <c r="C167" s="50" t="s">
        <v>379</v>
      </c>
      <c r="D167" s="242">
        <v>84279.45</v>
      </c>
      <c r="E167" s="242">
        <v>88106.82</v>
      </c>
      <c r="F167" s="52">
        <f t="shared" si="31"/>
        <v>104.54128497516299</v>
      </c>
    </row>
    <row r="168" spans="1:6" ht="12.75" customHeight="1" x14ac:dyDescent="0.2">
      <c r="A168" s="53">
        <v>3214</v>
      </c>
      <c r="B168" s="85" t="s">
        <v>380</v>
      </c>
      <c r="C168" s="50" t="s">
        <v>381</v>
      </c>
      <c r="D168" s="242">
        <v>5885.53</v>
      </c>
      <c r="E168" s="242">
        <v>6048.56</v>
      </c>
      <c r="F168" s="52">
        <f t="shared" si="31"/>
        <v>102.77001391548426</v>
      </c>
    </row>
    <row r="169" spans="1:6" ht="12.75" customHeight="1" x14ac:dyDescent="0.2">
      <c r="A169" s="53">
        <v>322</v>
      </c>
      <c r="B169" s="85" t="s">
        <v>382</v>
      </c>
      <c r="C169" s="50" t="s">
        <v>383</v>
      </c>
      <c r="D169" s="51">
        <f t="shared" ref="D169:E169" si="41">SUM(D170:D176)</f>
        <v>1473714.92</v>
      </c>
      <c r="E169" s="51">
        <f t="shared" si="41"/>
        <v>1606550.43</v>
      </c>
      <c r="F169" s="52">
        <f t="shared" si="31"/>
        <v>109.01365034697483</v>
      </c>
    </row>
    <row r="170" spans="1:6" ht="12.75" customHeight="1" x14ac:dyDescent="0.2">
      <c r="A170" s="53">
        <v>3221</v>
      </c>
      <c r="B170" s="85" t="s">
        <v>384</v>
      </c>
      <c r="C170" s="50" t="s">
        <v>385</v>
      </c>
      <c r="D170" s="242">
        <v>933490.2</v>
      </c>
      <c r="E170" s="242">
        <v>1114293.0900000001</v>
      </c>
      <c r="F170" s="52">
        <f t="shared" si="31"/>
        <v>119.36848292569115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423358.55</v>
      </c>
      <c r="E172" s="242">
        <v>363437.89</v>
      </c>
      <c r="F172" s="52">
        <f t="shared" si="31"/>
        <v>85.846356474907623</v>
      </c>
    </row>
    <row r="173" spans="1:6" ht="12.75" customHeight="1" x14ac:dyDescent="0.2">
      <c r="A173" s="53">
        <v>3224</v>
      </c>
      <c r="B173" s="85" t="s">
        <v>390</v>
      </c>
      <c r="C173" s="50" t="s">
        <v>391</v>
      </c>
      <c r="D173" s="242">
        <v>36423.980000000003</v>
      </c>
      <c r="E173" s="242">
        <v>45662.720000000001</v>
      </c>
      <c r="F173" s="52">
        <f t="shared" si="31"/>
        <v>125.36444397344826</v>
      </c>
    </row>
    <row r="174" spans="1:6" ht="12.75" customHeight="1" x14ac:dyDescent="0.2">
      <c r="A174" s="53">
        <v>3225</v>
      </c>
      <c r="B174" s="85" t="s">
        <v>392</v>
      </c>
      <c r="C174" s="50" t="s">
        <v>393</v>
      </c>
      <c r="D174" s="242">
        <v>70800.03</v>
      </c>
      <c r="E174" s="242">
        <v>64150.53</v>
      </c>
      <c r="F174" s="52">
        <f t="shared" si="31"/>
        <v>90.608054827095401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9642.16</v>
      </c>
      <c r="E176" s="242">
        <v>19006.2</v>
      </c>
      <c r="F176" s="52">
        <f t="shared" si="31"/>
        <v>197.11558406000316</v>
      </c>
    </row>
    <row r="177" spans="1:6" ht="12.75" customHeight="1" x14ac:dyDescent="0.2">
      <c r="A177" s="53">
        <v>323</v>
      </c>
      <c r="B177" s="85" t="s">
        <v>398</v>
      </c>
      <c r="C177" s="50" t="s">
        <v>399</v>
      </c>
      <c r="D177" s="51">
        <f t="shared" ref="D177:E177" si="42">SUM(D178:D186)</f>
        <v>980181.88</v>
      </c>
      <c r="E177" s="51">
        <f t="shared" si="42"/>
        <v>1184587.75</v>
      </c>
      <c r="F177" s="52">
        <f t="shared" si="31"/>
        <v>120.85387152841471</v>
      </c>
    </row>
    <row r="178" spans="1:6" ht="12.75" customHeight="1" x14ac:dyDescent="0.2">
      <c r="A178" s="53">
        <v>3231</v>
      </c>
      <c r="B178" s="85" t="s">
        <v>400</v>
      </c>
      <c r="C178" s="50" t="s">
        <v>401</v>
      </c>
      <c r="D178" s="242">
        <v>47071.05</v>
      </c>
      <c r="E178" s="242">
        <v>39880.1</v>
      </c>
      <c r="F178" s="52">
        <f t="shared" si="31"/>
        <v>84.723200353508147</v>
      </c>
    </row>
    <row r="179" spans="1:6" ht="12.75" customHeight="1" x14ac:dyDescent="0.2">
      <c r="A179" s="53">
        <v>3232</v>
      </c>
      <c r="B179" s="85" t="s">
        <v>402</v>
      </c>
      <c r="C179" s="50" t="s">
        <v>403</v>
      </c>
      <c r="D179" s="242">
        <v>191448.53</v>
      </c>
      <c r="E179" s="242">
        <v>333448.38</v>
      </c>
      <c r="F179" s="52">
        <f t="shared" si="31"/>
        <v>174.17129293183916</v>
      </c>
    </row>
    <row r="180" spans="1:6" ht="12.75" customHeight="1" x14ac:dyDescent="0.2">
      <c r="A180" s="53">
        <v>3233</v>
      </c>
      <c r="B180" s="85" t="s">
        <v>404</v>
      </c>
      <c r="C180" s="50" t="s">
        <v>405</v>
      </c>
      <c r="D180" s="242">
        <v>66200.91</v>
      </c>
      <c r="E180" s="242">
        <v>51289.39</v>
      </c>
      <c r="F180" s="52">
        <f t="shared" si="31"/>
        <v>77.475354946027181</v>
      </c>
    </row>
    <row r="181" spans="1:6" ht="12.75" customHeight="1" x14ac:dyDescent="0.2">
      <c r="A181" s="53">
        <v>3234</v>
      </c>
      <c r="B181" s="85" t="s">
        <v>406</v>
      </c>
      <c r="C181" s="50" t="s">
        <v>407</v>
      </c>
      <c r="D181" s="242">
        <v>126055.7</v>
      </c>
      <c r="E181" s="242">
        <v>154282.12</v>
      </c>
      <c r="F181" s="52">
        <f t="shared" si="31"/>
        <v>122.39202193950769</v>
      </c>
    </row>
    <row r="182" spans="1:6" ht="12.75" customHeight="1" x14ac:dyDescent="0.2">
      <c r="A182" s="53">
        <v>3235</v>
      </c>
      <c r="B182" s="85" t="s">
        <v>408</v>
      </c>
      <c r="C182" s="50" t="s">
        <v>409</v>
      </c>
      <c r="D182" s="242">
        <v>63496.66</v>
      </c>
      <c r="E182" s="242">
        <v>74681.850000000006</v>
      </c>
      <c r="F182" s="52">
        <f t="shared" si="31"/>
        <v>117.61539898319062</v>
      </c>
    </row>
    <row r="183" spans="1:6" ht="12.75" customHeight="1" x14ac:dyDescent="0.2">
      <c r="A183" s="53">
        <v>3236</v>
      </c>
      <c r="B183" s="85" t="s">
        <v>410</v>
      </c>
      <c r="C183" s="50" t="s">
        <v>411</v>
      </c>
      <c r="D183" s="242">
        <v>141237.78</v>
      </c>
      <c r="E183" s="242">
        <v>120040.89</v>
      </c>
      <c r="F183" s="52">
        <f t="shared" si="31"/>
        <v>84.992053825824783</v>
      </c>
    </row>
    <row r="184" spans="1:6" ht="12.75" customHeight="1" x14ac:dyDescent="0.2">
      <c r="A184" s="53">
        <v>3237</v>
      </c>
      <c r="B184" s="85" t="s">
        <v>412</v>
      </c>
      <c r="C184" s="50" t="s">
        <v>413</v>
      </c>
      <c r="D184" s="242">
        <v>120527.74</v>
      </c>
      <c r="E184" s="242">
        <v>120074.53</v>
      </c>
      <c r="F184" s="52">
        <f t="shared" si="31"/>
        <v>99.623978679099096</v>
      </c>
    </row>
    <row r="185" spans="1:6" ht="12.75" customHeight="1" x14ac:dyDescent="0.2">
      <c r="A185" s="53">
        <v>3238</v>
      </c>
      <c r="B185" s="85" t="s">
        <v>414</v>
      </c>
      <c r="C185" s="50" t="s">
        <v>415</v>
      </c>
      <c r="D185" s="242">
        <v>24783.86</v>
      </c>
      <c r="E185" s="242">
        <v>25447.88</v>
      </c>
      <c r="F185" s="52">
        <f t="shared" si="31"/>
        <v>102.67924366906527</v>
      </c>
    </row>
    <row r="186" spans="1:6" ht="12.75" customHeight="1" x14ac:dyDescent="0.2">
      <c r="A186" s="53">
        <v>3239</v>
      </c>
      <c r="B186" s="85" t="s">
        <v>416</v>
      </c>
      <c r="C186" s="50" t="s">
        <v>417</v>
      </c>
      <c r="D186" s="242">
        <v>199359.65</v>
      </c>
      <c r="E186" s="242">
        <v>265442.61</v>
      </c>
      <c r="F186" s="52">
        <f t="shared" si="31"/>
        <v>133.14761036147485</v>
      </c>
    </row>
    <row r="187" spans="1:6" ht="12.75" customHeight="1" x14ac:dyDescent="0.2">
      <c r="A187" s="53">
        <v>324</v>
      </c>
      <c r="B187" s="85" t="s">
        <v>418</v>
      </c>
      <c r="C187" s="50" t="s">
        <v>419</v>
      </c>
      <c r="D187" s="242">
        <v>10219.209999999999</v>
      </c>
      <c r="E187" s="242">
        <v>22106.05</v>
      </c>
      <c r="F187" s="52">
        <f t="shared" si="31"/>
        <v>216.31858039907198</v>
      </c>
    </row>
    <row r="188" spans="1:6" ht="12.75" customHeight="1" x14ac:dyDescent="0.2">
      <c r="A188" s="53">
        <v>329</v>
      </c>
      <c r="B188" s="85" t="s">
        <v>420</v>
      </c>
      <c r="C188" s="50" t="s">
        <v>421</v>
      </c>
      <c r="D188" s="51">
        <f t="shared" ref="D188:E188" si="43">SUM(D189:D195)</f>
        <v>176472.54</v>
      </c>
      <c r="E188" s="51">
        <f t="shared" si="43"/>
        <v>218048.72000000003</v>
      </c>
      <c r="F188" s="52">
        <f t="shared" si="31"/>
        <v>123.55957476443645</v>
      </c>
    </row>
    <row r="189" spans="1:6" ht="12.75" customHeight="1" x14ac:dyDescent="0.2">
      <c r="A189" s="53">
        <v>3291</v>
      </c>
      <c r="B189" s="232" t="s">
        <v>422</v>
      </c>
      <c r="C189" s="50" t="s">
        <v>423</v>
      </c>
      <c r="D189" s="242">
        <v>29888.97</v>
      </c>
      <c r="E189" s="242">
        <v>27038.44</v>
      </c>
      <c r="F189" s="52">
        <f t="shared" si="31"/>
        <v>90.462936661919088</v>
      </c>
    </row>
    <row r="190" spans="1:6" ht="12.75" customHeight="1" x14ac:dyDescent="0.2">
      <c r="A190" s="53">
        <v>3292</v>
      </c>
      <c r="B190" s="85" t="s">
        <v>424</v>
      </c>
      <c r="C190" s="50" t="s">
        <v>425</v>
      </c>
      <c r="D190" s="242">
        <v>12843.76</v>
      </c>
      <c r="E190" s="242">
        <v>18719.66</v>
      </c>
      <c r="F190" s="52">
        <f t="shared" si="31"/>
        <v>145.7490641369817</v>
      </c>
    </row>
    <row r="191" spans="1:6" ht="12.75" customHeight="1" x14ac:dyDescent="0.2">
      <c r="A191" s="53">
        <v>3293</v>
      </c>
      <c r="B191" s="85" t="s">
        <v>426</v>
      </c>
      <c r="C191" s="50" t="s">
        <v>427</v>
      </c>
      <c r="D191" s="242">
        <v>44096.71</v>
      </c>
      <c r="E191" s="242">
        <v>67146.53</v>
      </c>
      <c r="F191" s="52">
        <f t="shared" si="31"/>
        <v>152.27106512027768</v>
      </c>
    </row>
    <row r="192" spans="1:6" ht="12.75" customHeight="1" x14ac:dyDescent="0.2">
      <c r="A192" s="53">
        <v>3294</v>
      </c>
      <c r="B192" s="85" t="s">
        <v>428</v>
      </c>
      <c r="C192" s="50" t="s">
        <v>429</v>
      </c>
      <c r="D192" s="242">
        <v>9567.73</v>
      </c>
      <c r="E192" s="242">
        <v>13094.28</v>
      </c>
      <c r="F192" s="52">
        <f t="shared" si="31"/>
        <v>136.8587951374046</v>
      </c>
    </row>
    <row r="193" spans="1:6" ht="12.75" customHeight="1" x14ac:dyDescent="0.2">
      <c r="A193" s="53">
        <v>3295</v>
      </c>
      <c r="B193" s="85" t="s">
        <v>430</v>
      </c>
      <c r="C193" s="50" t="s">
        <v>431</v>
      </c>
      <c r="D193" s="242">
        <v>20053.52</v>
      </c>
      <c r="E193" s="242">
        <v>19485.919999999998</v>
      </c>
      <c r="F193" s="52">
        <f t="shared" si="31"/>
        <v>97.169574219388892</v>
      </c>
    </row>
    <row r="194" spans="1:6" ht="12.75" customHeight="1" x14ac:dyDescent="0.2">
      <c r="A194" s="53" t="s">
        <v>432</v>
      </c>
      <c r="B194" s="85" t="s">
        <v>433</v>
      </c>
      <c r="C194" s="50" t="s">
        <v>432</v>
      </c>
      <c r="D194" s="242">
        <v>1699.47</v>
      </c>
      <c r="E194" s="242">
        <v>9286.4500000000007</v>
      </c>
      <c r="F194" s="52">
        <f t="shared" si="31"/>
        <v>546.43212295598039</v>
      </c>
    </row>
    <row r="195" spans="1:6" ht="12.75" customHeight="1" x14ac:dyDescent="0.2">
      <c r="A195" s="53">
        <v>3299</v>
      </c>
      <c r="B195" s="85" t="s">
        <v>434</v>
      </c>
      <c r="C195" s="50" t="s">
        <v>435</v>
      </c>
      <c r="D195" s="242">
        <v>58322.38</v>
      </c>
      <c r="E195" s="242">
        <v>63277.440000000002</v>
      </c>
      <c r="F195" s="52">
        <f t="shared" si="31"/>
        <v>108.49598387445781</v>
      </c>
    </row>
    <row r="196" spans="1:6" ht="12.75" customHeight="1" x14ac:dyDescent="0.2">
      <c r="A196" s="53">
        <v>34</v>
      </c>
      <c r="B196" s="232" t="s">
        <v>436</v>
      </c>
      <c r="C196" s="50" t="s">
        <v>437</v>
      </c>
      <c r="D196" s="51">
        <f t="shared" ref="D196:E196" si="44">D197+D202+D210</f>
        <v>584739.68000000005</v>
      </c>
      <c r="E196" s="51">
        <f t="shared" si="44"/>
        <v>78131.86</v>
      </c>
      <c r="F196" s="52">
        <f t="shared" si="31"/>
        <v>13.361819399702787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15141.43</v>
      </c>
      <c r="E202" s="51">
        <f t="shared" si="46"/>
        <v>10164.41</v>
      </c>
      <c r="F202" s="52">
        <f t="shared" si="31"/>
        <v>67.129788930107665</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15141.43</v>
      </c>
      <c r="E205" s="242">
        <v>10164.41</v>
      </c>
      <c r="F205" s="52">
        <f t="shared" si="31"/>
        <v>67.129788930107665</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569598.25</v>
      </c>
      <c r="E210" s="51">
        <f t="shared" si="47"/>
        <v>67967.45</v>
      </c>
      <c r="F210" s="52">
        <f t="shared" si="31"/>
        <v>11.932524371344188</v>
      </c>
    </row>
    <row r="211" spans="1:6" ht="12.75" customHeight="1" x14ac:dyDescent="0.2">
      <c r="A211" s="53">
        <v>3431</v>
      </c>
      <c r="B211" s="232" t="s">
        <v>466</v>
      </c>
      <c r="C211" s="50" t="s">
        <v>467</v>
      </c>
      <c r="D211" s="242">
        <v>52379.66</v>
      </c>
      <c r="E211" s="242">
        <v>57166.93</v>
      </c>
      <c r="F211" s="52">
        <f t="shared" si="31"/>
        <v>109.13955913421354</v>
      </c>
    </row>
    <row r="212" spans="1:6" ht="12.75" customHeight="1" x14ac:dyDescent="0.2">
      <c r="A212" s="53">
        <v>3432</v>
      </c>
      <c r="B212" s="85" t="s">
        <v>468</v>
      </c>
      <c r="C212" s="50" t="s">
        <v>469</v>
      </c>
      <c r="D212" s="242">
        <v>6803.2</v>
      </c>
      <c r="E212" s="242">
        <v>810.03</v>
      </c>
      <c r="F212" s="52">
        <f t="shared" si="31"/>
        <v>11.906602775164627</v>
      </c>
    </row>
    <row r="213" spans="1:6" ht="12.75" customHeight="1" x14ac:dyDescent="0.2">
      <c r="A213" s="53">
        <v>3433</v>
      </c>
      <c r="B213" s="85" t="s">
        <v>470</v>
      </c>
      <c r="C213" s="50" t="s">
        <v>471</v>
      </c>
      <c r="D213" s="242">
        <v>510415.39</v>
      </c>
      <c r="E213" s="242">
        <v>9990.49</v>
      </c>
      <c r="F213" s="52">
        <f t="shared" si="31"/>
        <v>1.957325385506107</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82620.540000000008</v>
      </c>
      <c r="E224" s="51">
        <f t="shared" si="51"/>
        <v>61583.66</v>
      </c>
      <c r="F224" s="52">
        <f t="shared" ref="F224:F235" si="52">IF(D224&lt;&gt;0,IF(E224/D224&gt;=100,"&gt;&gt;100",E224/D224*100),"-")</f>
        <v>74.537953879265373</v>
      </c>
    </row>
    <row r="225" spans="1:6" ht="12.75" customHeight="1" x14ac:dyDescent="0.2">
      <c r="A225" s="53">
        <v>361</v>
      </c>
      <c r="B225" s="85" t="s">
        <v>494</v>
      </c>
      <c r="C225" s="50" t="s">
        <v>495</v>
      </c>
      <c r="D225" s="51">
        <f t="shared" ref="D225:E225" si="53">SUM(D226:D227)</f>
        <v>45712.53</v>
      </c>
      <c r="E225" s="51">
        <f t="shared" si="53"/>
        <v>0</v>
      </c>
      <c r="F225" s="52">
        <f t="shared" si="52"/>
        <v>0</v>
      </c>
    </row>
    <row r="226" spans="1:6" ht="12.75" customHeight="1" x14ac:dyDescent="0.2">
      <c r="A226" s="53">
        <v>3611</v>
      </c>
      <c r="B226" s="85" t="s">
        <v>496</v>
      </c>
      <c r="C226" s="50" t="s">
        <v>497</v>
      </c>
      <c r="D226" s="242">
        <v>45712.53</v>
      </c>
      <c r="E226" s="242"/>
      <c r="F226" s="52">
        <f t="shared" si="52"/>
        <v>0</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36908.01</v>
      </c>
      <c r="E247" s="51">
        <f t="shared" si="62"/>
        <v>61583.66</v>
      </c>
      <c r="F247" s="52">
        <f t="shared" si="61"/>
        <v>166.85716731950598</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36908.01</v>
      </c>
      <c r="E250" s="242">
        <v>61583.66</v>
      </c>
      <c r="F250" s="52">
        <f t="shared" si="61"/>
        <v>166.85716731950598</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3518.39</v>
      </c>
      <c r="E263" s="51">
        <f t="shared" si="68"/>
        <v>3994.34</v>
      </c>
      <c r="F263" s="52">
        <f t="shared" ref="F263:F267" si="69">IF(D263&lt;&gt;0,IF(E263/D263&gt;=100,"&gt;&gt;100",E263/D263*100),"-")</f>
        <v>113.5274941095217</v>
      </c>
    </row>
    <row r="264" spans="1:6" ht="12.75" customHeight="1" x14ac:dyDescent="0.2">
      <c r="A264" s="53">
        <v>381</v>
      </c>
      <c r="B264" s="85" t="s">
        <v>568</v>
      </c>
      <c r="C264" s="50" t="s">
        <v>569</v>
      </c>
      <c r="D264" s="51">
        <f t="shared" ref="D264:E264" si="70">SUM(D265:D267)</f>
        <v>3518.39</v>
      </c>
      <c r="E264" s="51">
        <f t="shared" si="70"/>
        <v>3994.34</v>
      </c>
      <c r="F264" s="52">
        <f t="shared" si="69"/>
        <v>113.5274941095217</v>
      </c>
    </row>
    <row r="265" spans="1:6" ht="12.75" customHeight="1" x14ac:dyDescent="0.2">
      <c r="A265" s="53">
        <v>3811</v>
      </c>
      <c r="B265" s="85" t="s">
        <v>570</v>
      </c>
      <c r="C265" s="50" t="s">
        <v>571</v>
      </c>
      <c r="D265" s="242">
        <v>3518.39</v>
      </c>
      <c r="E265" s="242">
        <v>3994.34</v>
      </c>
      <c r="F265" s="52">
        <f t="shared" si="69"/>
        <v>113.5274941095217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86254.87</v>
      </c>
      <c r="E285" s="242">
        <v>90672.14</v>
      </c>
      <c r="F285" s="52">
        <f t="shared" ref="F285:F296" si="76">IF(D285&lt;&gt;0,IF(E285/D285&gt;=100,"&gt;&gt;100",E285/D285*100),"-")</f>
        <v>105.12118330246165</v>
      </c>
    </row>
    <row r="286" spans="1:6" ht="12.75" customHeight="1" x14ac:dyDescent="0.2">
      <c r="A286" s="53" t="s">
        <v>609</v>
      </c>
      <c r="B286" s="85" t="s">
        <v>612</v>
      </c>
      <c r="C286" s="50" t="s">
        <v>613</v>
      </c>
      <c r="D286" s="242">
        <v>90672.12</v>
      </c>
      <c r="E286" s="242">
        <v>99952.36</v>
      </c>
      <c r="F286" s="52">
        <f t="shared" si="76"/>
        <v>110.23494322179741</v>
      </c>
    </row>
    <row r="287" spans="1:6" ht="12.75" customHeight="1" x14ac:dyDescent="0.2">
      <c r="A287" s="53" t="s">
        <v>609</v>
      </c>
      <c r="B287" s="85" t="s">
        <v>614</v>
      </c>
      <c r="C287" s="50" t="s">
        <v>615</v>
      </c>
      <c r="D287" s="51">
        <f t="shared" ref="D287:E287" si="77">IF(D286&gt;=D285,D286-D285,0)</f>
        <v>4417.25</v>
      </c>
      <c r="E287" s="51">
        <f t="shared" si="77"/>
        <v>9280.2200000000012</v>
      </c>
      <c r="F287" s="52">
        <f t="shared" si="76"/>
        <v>210.09044088516612</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14889990.059999999</v>
      </c>
      <c r="E289" s="51">
        <f t="shared" si="79"/>
        <v>15907095.699999999</v>
      </c>
      <c r="F289" s="52">
        <f t="shared" si="76"/>
        <v>106.83080133634422</v>
      </c>
    </row>
    <row r="290" spans="1:6" ht="12.75" customHeight="1" x14ac:dyDescent="0.2">
      <c r="A290" s="53" t="s">
        <v>609</v>
      </c>
      <c r="B290" s="85" t="s">
        <v>620</v>
      </c>
      <c r="C290" s="50" t="s">
        <v>621</v>
      </c>
      <c r="D290" s="51">
        <f>IF(D6&gt;=D289,D6-D289,0)</f>
        <v>895717.92000000179</v>
      </c>
      <c r="E290" s="51">
        <f>IF(E6&gt;=E289,E6-E289,0)</f>
        <v>1311702.8200000003</v>
      </c>
      <c r="F290" s="52">
        <f t="shared" si="76"/>
        <v>146.4415069422746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1744279.88</v>
      </c>
      <c r="E292" s="242">
        <v>192421.64</v>
      </c>
      <c r="F292" s="52">
        <f t="shared" si="76"/>
        <v>11.031580551167055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313039.34999999998</v>
      </c>
      <c r="E294" s="242">
        <v>348545.37</v>
      </c>
      <c r="F294" s="52">
        <f t="shared" si="76"/>
        <v>111.34235041057939</v>
      </c>
    </row>
    <row r="295" spans="1:6" ht="24" x14ac:dyDescent="0.2">
      <c r="A295" s="53">
        <v>9661</v>
      </c>
      <c r="B295" s="85" t="s">
        <v>630</v>
      </c>
      <c r="C295" s="50" t="s">
        <v>631</v>
      </c>
      <c r="D295" s="242">
        <v>154007.35</v>
      </c>
      <c r="E295" s="242">
        <v>154407.73000000001</v>
      </c>
      <c r="F295" s="52">
        <f t="shared" si="76"/>
        <v>100.25997460510814</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4397.1899999999996</v>
      </c>
      <c r="E298" s="51">
        <f t="shared" si="80"/>
        <v>398.15</v>
      </c>
      <c r="F298" s="52">
        <f t="shared" ref="F298:F418" si="81">IF(D298&lt;&gt;0,IF(E298/D298&gt;=100,"&gt;&gt;100",E298/D298*100),"-")</f>
        <v>9.0546462627268784</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4397.1899999999996</v>
      </c>
      <c r="E311" s="51">
        <f t="shared" si="85"/>
        <v>398.15</v>
      </c>
      <c r="F311" s="52">
        <f t="shared" si="81"/>
        <v>9.0546462627268784</v>
      </c>
    </row>
    <row r="312" spans="1:6" ht="12.75" customHeight="1" x14ac:dyDescent="0.2">
      <c r="A312" s="53">
        <v>721</v>
      </c>
      <c r="B312" s="85" t="s">
        <v>663</v>
      </c>
      <c r="C312" s="50" t="s">
        <v>664</v>
      </c>
      <c r="D312" s="51">
        <f t="shared" ref="D312:E312" si="86">SUM(D313:D316)</f>
        <v>2193.9899999999998</v>
      </c>
      <c r="E312" s="51">
        <f t="shared" si="86"/>
        <v>398.15</v>
      </c>
      <c r="F312" s="52">
        <f t="shared" si="81"/>
        <v>18.14730240338379</v>
      </c>
    </row>
    <row r="313" spans="1:6" ht="12.75" customHeight="1" x14ac:dyDescent="0.2">
      <c r="A313" s="53">
        <v>7211</v>
      </c>
      <c r="B313" s="85" t="s">
        <v>665</v>
      </c>
      <c r="C313" s="50" t="s">
        <v>666</v>
      </c>
      <c r="D313" s="242">
        <v>2193.9899999999998</v>
      </c>
      <c r="E313" s="242">
        <v>398.15</v>
      </c>
      <c r="F313" s="52">
        <f t="shared" si="81"/>
        <v>18.14730240338379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2203.1999999999998</v>
      </c>
      <c r="E317" s="51">
        <f t="shared" si="87"/>
        <v>0</v>
      </c>
      <c r="F317" s="52">
        <f t="shared" si="81"/>
        <v>0</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2203.1999999999998</v>
      </c>
      <c r="E321" s="242"/>
      <c r="F321" s="52">
        <f t="shared" si="81"/>
        <v>0</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1146873.68</v>
      </c>
      <c r="E350" s="51">
        <f t="shared" si="95"/>
        <v>796895.85999999987</v>
      </c>
      <c r="F350" s="52">
        <f t="shared" si="81"/>
        <v>69.48418765700508</v>
      </c>
    </row>
    <row r="351" spans="1:6" ht="12.75" customHeight="1" x14ac:dyDescent="0.2">
      <c r="A351" s="53">
        <v>41</v>
      </c>
      <c r="B351" s="85" t="s">
        <v>741</v>
      </c>
      <c r="C351" s="50" t="s">
        <v>742</v>
      </c>
      <c r="D351" s="51">
        <f t="shared" ref="D351:E351" si="96">D352+D356</f>
        <v>28026.579999999998</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28026.579999999998</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5044.8</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22981.78</v>
      </c>
      <c r="E362" s="242"/>
      <c r="F362" s="52">
        <f t="shared" si="81"/>
        <v>0</v>
      </c>
    </row>
    <row r="363" spans="1:6" ht="24" x14ac:dyDescent="0.2">
      <c r="A363" s="53">
        <v>42</v>
      </c>
      <c r="B363" s="232" t="s">
        <v>757</v>
      </c>
      <c r="C363" s="50" t="s">
        <v>758</v>
      </c>
      <c r="D363" s="51">
        <f t="shared" ref="D363:E363" si="99">D364+D369+D378+D383+D388+D391</f>
        <v>465698.58999999997</v>
      </c>
      <c r="E363" s="51">
        <f t="shared" si="99"/>
        <v>708861.15999999992</v>
      </c>
      <c r="F363" s="52">
        <f t="shared" si="81"/>
        <v>152.21458153867289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465698.58999999997</v>
      </c>
      <c r="E369" s="51">
        <f t="shared" si="101"/>
        <v>538236.17999999993</v>
      </c>
      <c r="F369" s="52">
        <f t="shared" si="81"/>
        <v>115.57608108712547</v>
      </c>
    </row>
    <row r="370" spans="1:6" ht="12.75" customHeight="1" x14ac:dyDescent="0.2">
      <c r="A370" s="53">
        <v>4221</v>
      </c>
      <c r="B370" s="85" t="s">
        <v>675</v>
      </c>
      <c r="C370" s="50" t="s">
        <v>767</v>
      </c>
      <c r="D370" s="242">
        <v>64542.65</v>
      </c>
      <c r="E370" s="242">
        <v>84001.18</v>
      </c>
      <c r="F370" s="52">
        <f t="shared" si="81"/>
        <v>130.14832827595396</v>
      </c>
    </row>
    <row r="371" spans="1:6" ht="12.75" customHeight="1" x14ac:dyDescent="0.2">
      <c r="A371" s="53">
        <v>4222</v>
      </c>
      <c r="B371" s="85" t="s">
        <v>768</v>
      </c>
      <c r="C371" s="50" t="s">
        <v>769</v>
      </c>
      <c r="D371" s="242">
        <v>22816.28</v>
      </c>
      <c r="E371" s="242">
        <v>9345.07</v>
      </c>
      <c r="F371" s="52">
        <f t="shared" si="81"/>
        <v>40.957903742415503</v>
      </c>
    </row>
    <row r="372" spans="1:6" ht="12.75" customHeight="1" x14ac:dyDescent="0.2">
      <c r="A372" s="53">
        <v>4223</v>
      </c>
      <c r="B372" s="85" t="s">
        <v>679</v>
      </c>
      <c r="C372" s="50" t="s">
        <v>770</v>
      </c>
      <c r="D372" s="242">
        <v>11055.28</v>
      </c>
      <c r="E372" s="242">
        <v>9388.01</v>
      </c>
      <c r="F372" s="52">
        <f t="shared" si="81"/>
        <v>84.918789935668741</v>
      </c>
    </row>
    <row r="373" spans="1:6" ht="12.75" customHeight="1" x14ac:dyDescent="0.2">
      <c r="A373" s="53">
        <v>4224</v>
      </c>
      <c r="B373" s="85" t="s">
        <v>681</v>
      </c>
      <c r="C373" s="50" t="s">
        <v>771</v>
      </c>
      <c r="D373" s="242">
        <v>290143.27</v>
      </c>
      <c r="E373" s="242">
        <v>322736.86</v>
      </c>
      <c r="F373" s="52">
        <f t="shared" si="81"/>
        <v>111.23361917028095</v>
      </c>
    </row>
    <row r="374" spans="1:6" ht="12.75" customHeight="1" x14ac:dyDescent="0.2">
      <c r="A374" s="53">
        <v>4225</v>
      </c>
      <c r="B374" s="85" t="s">
        <v>683</v>
      </c>
      <c r="C374" s="50" t="s">
        <v>772</v>
      </c>
      <c r="D374" s="242">
        <v>23052.98</v>
      </c>
      <c r="E374" s="242">
        <v>50692.800000000003</v>
      </c>
      <c r="F374" s="52">
        <f t="shared" si="81"/>
        <v>219.8969504159549</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54088.13</v>
      </c>
      <c r="E376" s="242">
        <v>62072.26</v>
      </c>
      <c r="F376" s="52">
        <f t="shared" si="81"/>
        <v>114.76133488068456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170624.98</v>
      </c>
      <c r="F378" s="52" t="str">
        <f t="shared" si="81"/>
        <v>-</v>
      </c>
    </row>
    <row r="379" spans="1:6" ht="12.75" customHeight="1" x14ac:dyDescent="0.2">
      <c r="A379" s="53">
        <v>4231</v>
      </c>
      <c r="B379" s="85" t="s">
        <v>693</v>
      </c>
      <c r="C379" s="50" t="s">
        <v>778</v>
      </c>
      <c r="D379" s="242">
        <v>0</v>
      </c>
      <c r="E379" s="242">
        <v>170624.98</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653148.50999999989</v>
      </c>
      <c r="E402" s="51">
        <f t="shared" si="109"/>
        <v>88034.700000000012</v>
      </c>
      <c r="F402" s="52">
        <f t="shared" si="81"/>
        <v>13.47851195434864</v>
      </c>
    </row>
    <row r="403" spans="1:6" ht="12.75" customHeight="1" x14ac:dyDescent="0.2">
      <c r="A403" s="53">
        <v>451</v>
      </c>
      <c r="B403" s="85" t="s">
        <v>812</v>
      </c>
      <c r="C403" s="50" t="s">
        <v>813</v>
      </c>
      <c r="D403" s="242">
        <v>650461.31999999995</v>
      </c>
      <c r="E403" s="242">
        <v>74522.41</v>
      </c>
      <c r="F403" s="52">
        <f t="shared" si="81"/>
        <v>11.456854959492443</v>
      </c>
    </row>
    <row r="404" spans="1:6" ht="12.75" customHeight="1" x14ac:dyDescent="0.2">
      <c r="A404" s="53">
        <v>452</v>
      </c>
      <c r="B404" s="85" t="s">
        <v>814</v>
      </c>
      <c r="C404" s="50" t="s">
        <v>815</v>
      </c>
      <c r="D404" s="242">
        <v>2687.19</v>
      </c>
      <c r="E404" s="242">
        <v>13512.29</v>
      </c>
      <c r="F404" s="52">
        <f t="shared" si="81"/>
        <v>502.84088583241237</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1142476.49</v>
      </c>
      <c r="E408" s="51">
        <f t="shared" si="111"/>
        <v>796497.70999999985</v>
      </c>
      <c r="F408" s="52">
        <f t="shared" si="81"/>
        <v>69.716770276822047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1910521.92</v>
      </c>
      <c r="E410" s="242">
        <v>464131.02</v>
      </c>
      <c r="F410" s="52">
        <f t="shared" si="81"/>
        <v>24.293415068485579</v>
      </c>
    </row>
    <row r="411" spans="1:6" ht="12.75" customHeight="1" x14ac:dyDescent="0.2">
      <c r="A411" s="53">
        <v>97</v>
      </c>
      <c r="B411" s="85" t="s">
        <v>828</v>
      </c>
      <c r="C411" s="50" t="s">
        <v>829</v>
      </c>
      <c r="D411" s="242">
        <v>8664.14</v>
      </c>
      <c r="E411" s="242">
        <v>8265.99</v>
      </c>
      <c r="F411" s="52">
        <f t="shared" si="81"/>
        <v>95.404621808973545</v>
      </c>
    </row>
    <row r="412" spans="1:6" ht="12.75" customHeight="1" x14ac:dyDescent="0.2">
      <c r="A412" s="53" t="s">
        <v>609</v>
      </c>
      <c r="B412" s="85" t="s">
        <v>830</v>
      </c>
      <c r="C412" s="50" t="s">
        <v>831</v>
      </c>
      <c r="D412" s="51">
        <f>D6+D298</f>
        <v>15790105.17</v>
      </c>
      <c r="E412" s="51">
        <f>E6+E298</f>
        <v>17219196.669999998</v>
      </c>
      <c r="F412" s="52">
        <f t="shared" si="81"/>
        <v>109.05055086469699</v>
      </c>
    </row>
    <row r="413" spans="1:6" ht="12.75" customHeight="1" x14ac:dyDescent="0.2">
      <c r="A413" s="53" t="s">
        <v>609</v>
      </c>
      <c r="B413" s="85" t="s">
        <v>832</v>
      </c>
      <c r="C413" s="50" t="s">
        <v>833</v>
      </c>
      <c r="D413" s="51">
        <f t="shared" ref="D413:E413" si="112">D289+D350</f>
        <v>16036863.739999998</v>
      </c>
      <c r="E413" s="51">
        <f t="shared" si="112"/>
        <v>16703991.559999999</v>
      </c>
      <c r="F413" s="52">
        <f t="shared" si="81"/>
        <v>104.15996438465717</v>
      </c>
    </row>
    <row r="414" spans="1:6" ht="12.75" customHeight="1" x14ac:dyDescent="0.2">
      <c r="A414" s="53" t="s">
        <v>609</v>
      </c>
      <c r="B414" s="85" t="s">
        <v>834</v>
      </c>
      <c r="C414" s="50" t="s">
        <v>835</v>
      </c>
      <c r="D414" s="51">
        <f t="shared" ref="D414:E414" si="113">IF(D412&gt;=D413,D412-D413,0)</f>
        <v>0</v>
      </c>
      <c r="E414" s="51">
        <f t="shared" si="113"/>
        <v>515205.1099999994</v>
      </c>
      <c r="F414" s="52" t="str">
        <f t="shared" si="81"/>
        <v>-</v>
      </c>
    </row>
    <row r="415" spans="1:6" ht="12.75" customHeight="1" x14ac:dyDescent="0.2">
      <c r="A415" s="53" t="s">
        <v>609</v>
      </c>
      <c r="B415" s="85" t="s">
        <v>836</v>
      </c>
      <c r="C415" s="50" t="s">
        <v>837</v>
      </c>
      <c r="D415" s="51">
        <f t="shared" ref="D415:E415" si="114">IF(D413&gt;=D412,D413-D412,0)</f>
        <v>246758.56999999844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166242.04000000004</v>
      </c>
      <c r="E417" s="51">
        <f t="shared" si="116"/>
        <v>271709.38</v>
      </c>
      <c r="F417" s="52">
        <f t="shared" si="81"/>
        <v>163.44203908951064</v>
      </c>
    </row>
    <row r="418" spans="1:6" ht="12.75" customHeight="1" x14ac:dyDescent="0.2">
      <c r="A418" s="55" t="s">
        <v>843</v>
      </c>
      <c r="B418" s="233" t="s">
        <v>844</v>
      </c>
      <c r="C418" s="56" t="s">
        <v>845</v>
      </c>
      <c r="D418" s="62">
        <f t="shared" ref="D418:E418" si="117">D294+D411</f>
        <v>321703.49</v>
      </c>
      <c r="E418" s="62">
        <f t="shared" si="117"/>
        <v>356811.36</v>
      </c>
      <c r="F418" s="57">
        <f t="shared" si="81"/>
        <v>110.91311443341819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530891.23</v>
      </c>
      <c r="E420" s="51">
        <f t="shared" si="118"/>
        <v>68400</v>
      </c>
      <c r="F420" s="52">
        <f t="shared" ref="F420:F647" si="119">IF(D420&lt;&gt;0,IF(E420/D420&gt;=100,"&gt;&gt;100",E420/D420*100),"-")</f>
        <v>12.883995088786831</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530891.23</v>
      </c>
      <c r="E484" s="51">
        <f t="shared" si="137"/>
        <v>68400</v>
      </c>
      <c r="F484" s="52">
        <f t="shared" si="119"/>
        <v>12.883995088786831</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530891.23</v>
      </c>
      <c r="E495" s="51">
        <f t="shared" si="140"/>
        <v>68400</v>
      </c>
      <c r="F495" s="52">
        <f t="shared" si="119"/>
        <v>12.883995088786831</v>
      </c>
    </row>
    <row r="496" spans="1:6" ht="12.75" customHeight="1" x14ac:dyDescent="0.2">
      <c r="A496" s="53">
        <v>8443</v>
      </c>
      <c r="B496" s="85" t="s">
        <v>999</v>
      </c>
      <c r="C496" s="50" t="s">
        <v>1000</v>
      </c>
      <c r="D496" s="242">
        <v>530891.23</v>
      </c>
      <c r="E496" s="242">
        <v>68400</v>
      </c>
      <c r="F496" s="52">
        <f t="shared" si="119"/>
        <v>12.883995088786831</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29240.79</v>
      </c>
      <c r="E528" s="51">
        <f t="shared" si="148"/>
        <v>556330.88</v>
      </c>
      <c r="F528" s="52">
        <f t="shared" si="119"/>
        <v>1902.5849848789996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29240.79</v>
      </c>
      <c r="E593" s="51">
        <f t="shared" si="167"/>
        <v>556330.88</v>
      </c>
      <c r="F593" s="52">
        <f t="shared" si="119"/>
        <v>1902.5849848789996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29240.79</v>
      </c>
      <c r="E605" s="51">
        <f t="shared" si="171"/>
        <v>556330.88</v>
      </c>
      <c r="F605" s="52">
        <f t="shared" si="119"/>
        <v>1902.5849848789996</v>
      </c>
    </row>
    <row r="606" spans="1:6" ht="24" x14ac:dyDescent="0.2">
      <c r="A606" s="53">
        <v>5443</v>
      </c>
      <c r="B606" s="85" t="s">
        <v>1210</v>
      </c>
      <c r="C606" s="50" t="s">
        <v>1211</v>
      </c>
      <c r="D606" s="242">
        <v>29240.79</v>
      </c>
      <c r="E606" s="242">
        <v>556330.88</v>
      </c>
      <c r="F606" s="52">
        <f t="shared" si="119"/>
        <v>1902.5849848789996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501650.44</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487930.88</v>
      </c>
      <c r="F636" s="52" t="str">
        <f t="shared" si="119"/>
        <v>-</v>
      </c>
    </row>
    <row r="637" spans="1:6" ht="12.75" customHeight="1" x14ac:dyDescent="0.2">
      <c r="A637" s="53">
        <v>92213</v>
      </c>
      <c r="B637" s="85" t="s">
        <v>1272</v>
      </c>
      <c r="C637" s="50" t="s">
        <v>1273</v>
      </c>
      <c r="D637" s="242">
        <v>176378.03</v>
      </c>
      <c r="E637" s="242">
        <v>530891.23</v>
      </c>
      <c r="F637" s="52">
        <f t="shared" si="119"/>
        <v>300.99623518870231</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16320996.4</v>
      </c>
      <c r="E639" s="51">
        <f t="shared" si="180"/>
        <v>17287596.669999998</v>
      </c>
      <c r="F639" s="52">
        <f t="shared" si="119"/>
        <v>105.92243418422662</v>
      </c>
    </row>
    <row r="640" spans="1:6" ht="12.75" customHeight="1" x14ac:dyDescent="0.2">
      <c r="A640" s="53" t="s">
        <v>609</v>
      </c>
      <c r="B640" s="85" t="s">
        <v>1278</v>
      </c>
      <c r="C640" s="50" t="s">
        <v>1279</v>
      </c>
      <c r="D640" s="51">
        <f t="shared" ref="D640:E640" si="181">D413+D528</f>
        <v>16066104.529999997</v>
      </c>
      <c r="E640" s="51">
        <f t="shared" si="181"/>
        <v>17260322.439999998</v>
      </c>
      <c r="F640" s="52">
        <f t="shared" si="119"/>
        <v>107.43315162533678</v>
      </c>
    </row>
    <row r="641" spans="1:6" ht="12.75" customHeight="1" x14ac:dyDescent="0.2">
      <c r="A641" s="53" t="s">
        <v>609</v>
      </c>
      <c r="B641" s="85" t="s">
        <v>1280</v>
      </c>
      <c r="C641" s="50" t="s">
        <v>1281</v>
      </c>
      <c r="D641" s="51">
        <f t="shared" ref="D641:E641" si="182">IF(D639&gt;=D640,D639-D640,0)</f>
        <v>254891.87000000291</v>
      </c>
      <c r="E641" s="51">
        <f t="shared" si="182"/>
        <v>27274.230000000447</v>
      </c>
      <c r="F641" s="52">
        <f t="shared" si="119"/>
        <v>10.700313823269505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10135.989999999962</v>
      </c>
      <c r="E643" s="51">
        <f t="shared" si="184"/>
        <v>259181.84999999998</v>
      </c>
      <c r="F643" s="52">
        <f t="shared" si="119"/>
        <v>2557.0452417573515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265027.8600000029</v>
      </c>
      <c r="E645" s="51">
        <f t="shared" si="186"/>
        <v>286456.08000000042</v>
      </c>
      <c r="F645" s="52">
        <f t="shared" si="119"/>
        <v>108.085270733423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902680.09</v>
      </c>
      <c r="E647" s="243">
        <v>1021965.74</v>
      </c>
      <c r="F647" s="57">
        <f t="shared" si="119"/>
        <v>113.21460961878533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611561.09</v>
      </c>
      <c r="E649" s="242">
        <v>889857.9</v>
      </c>
      <c r="F649" s="52">
        <f t="shared" ref="F649:F724" si="188">IF(D649&lt;&gt;0,IF(E649/D649&gt;=100,"&gt;&gt;100",E649/D649*100),"-")</f>
        <v>145.50597063001507</v>
      </c>
    </row>
    <row r="650" spans="1:6" ht="12.75" customHeight="1" x14ac:dyDescent="0.2">
      <c r="A650" s="53" t="s">
        <v>1297</v>
      </c>
      <c r="B650" s="85" t="s">
        <v>1298</v>
      </c>
      <c r="C650" s="50" t="s">
        <v>1297</v>
      </c>
      <c r="D650" s="242">
        <v>8347922.8200000003</v>
      </c>
      <c r="E650" s="242">
        <v>7915900.5599999996</v>
      </c>
      <c r="F650" s="52">
        <f t="shared" si="188"/>
        <v>94.824793313074736</v>
      </c>
    </row>
    <row r="651" spans="1:6" ht="12.75" customHeight="1" x14ac:dyDescent="0.2">
      <c r="A651" s="53" t="s">
        <v>1299</v>
      </c>
      <c r="B651" s="85" t="s">
        <v>1300</v>
      </c>
      <c r="C651" s="50" t="s">
        <v>1299</v>
      </c>
      <c r="D651" s="242">
        <v>8069626.0099999998</v>
      </c>
      <c r="E651" s="242">
        <v>7966715.8499999996</v>
      </c>
      <c r="F651" s="52">
        <f t="shared" si="188"/>
        <v>98.724722064288088</v>
      </c>
    </row>
    <row r="652" spans="1:6" ht="24" x14ac:dyDescent="0.2">
      <c r="A652" s="53">
        <v>11</v>
      </c>
      <c r="B652" s="85" t="s">
        <v>1301</v>
      </c>
      <c r="C652" s="50" t="s">
        <v>1302</v>
      </c>
      <c r="D652" s="51">
        <f t="shared" ref="D652:E652" si="189">+D649+D650-D651</f>
        <v>889857.90000000037</v>
      </c>
      <c r="E652" s="51">
        <f t="shared" si="189"/>
        <v>839042.6099999994</v>
      </c>
      <c r="F652" s="52">
        <f t="shared" si="188"/>
        <v>94.28950509963434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337</v>
      </c>
      <c r="E654" s="262">
        <v>337</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330</v>
      </c>
      <c r="E656" s="262">
        <v>330</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3676.4</v>
      </c>
      <c r="E670" s="242">
        <v>42206.29</v>
      </c>
      <c r="F670" s="52">
        <f t="shared" si="188"/>
        <v>1148.0331302361005</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19261</v>
      </c>
      <c r="E676" s="242">
        <v>8915.81</v>
      </c>
      <c r="F676" s="52">
        <f t="shared" si="188"/>
        <v>46.289444992471836</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57343.09</v>
      </c>
      <c r="E696" s="242">
        <v>10068.799999999999</v>
      </c>
      <c r="F696" s="52">
        <f t="shared" si="188"/>
        <v>17.558872394215243</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1572449.21</v>
      </c>
      <c r="E710" s="242">
        <v>1668665.45</v>
      </c>
      <c r="F710" s="52">
        <f t="shared" si="188"/>
        <v>106.11887744215281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14424.74</v>
      </c>
      <c r="E716" s="242">
        <v>15737.59</v>
      </c>
      <c r="F716" s="52">
        <f t="shared" si="188"/>
        <v>109.10137721719768</v>
      </c>
    </row>
    <row r="717" spans="1:6" ht="12.75" customHeight="1" x14ac:dyDescent="0.2">
      <c r="A717" s="53">
        <v>31215</v>
      </c>
      <c r="B717" s="85" t="s">
        <v>1414</v>
      </c>
      <c r="C717" s="50" t="s">
        <v>1415</v>
      </c>
      <c r="D717" s="242">
        <v>7718.53</v>
      </c>
      <c r="E717" s="242">
        <v>8597.85</v>
      </c>
      <c r="F717" s="52">
        <f t="shared" si="188"/>
        <v>111.39232470431546</v>
      </c>
    </row>
    <row r="718" spans="1:6" ht="12.75" customHeight="1" x14ac:dyDescent="0.2">
      <c r="A718" s="53">
        <v>32121</v>
      </c>
      <c r="B718" s="85" t="s">
        <v>1416</v>
      </c>
      <c r="C718" s="50" t="s">
        <v>1417</v>
      </c>
      <c r="D718" s="242">
        <v>240021.85</v>
      </c>
      <c r="E718" s="242">
        <v>249043.93</v>
      </c>
      <c r="F718" s="52">
        <f t="shared" si="188"/>
        <v>103.75885778732228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21229.01</v>
      </c>
      <c r="E720" s="242">
        <v>21089.98</v>
      </c>
      <c r="F720" s="52">
        <f t="shared" si="188"/>
        <v>99.345094283718367</v>
      </c>
    </row>
    <row r="721" spans="1:6" ht="12.75" customHeight="1" x14ac:dyDescent="0.2">
      <c r="A721" s="53" t="s">
        <v>1422</v>
      </c>
      <c r="B721" s="85" t="s">
        <v>1423</v>
      </c>
      <c r="C721" s="50" t="s">
        <v>1422</v>
      </c>
      <c r="D721" s="242">
        <v>64046.35</v>
      </c>
      <c r="E721" s="242">
        <v>39282.94</v>
      </c>
      <c r="F721" s="52">
        <f t="shared" si="188"/>
        <v>61.335173667195718</v>
      </c>
    </row>
    <row r="722" spans="1:6" ht="12.75" customHeight="1" x14ac:dyDescent="0.2">
      <c r="A722" s="53" t="s">
        <v>1424</v>
      </c>
      <c r="B722" s="85" t="s">
        <v>1425</v>
      </c>
      <c r="C722" s="50" t="s">
        <v>1424</v>
      </c>
      <c r="D722" s="242">
        <v>11002.61</v>
      </c>
      <c r="E722" s="242">
        <v>12926.49</v>
      </c>
      <c r="F722" s="52">
        <f t="shared" si="188"/>
        <v>117.48566930937294</v>
      </c>
    </row>
    <row r="723" spans="1:6" ht="12.75" customHeight="1" x14ac:dyDescent="0.2">
      <c r="A723" s="53" t="s">
        <v>1426</v>
      </c>
      <c r="B723" s="85" t="s">
        <v>1427</v>
      </c>
      <c r="C723" s="50" t="s">
        <v>1426</v>
      </c>
      <c r="D723" s="242">
        <v>2173.52</v>
      </c>
      <c r="E723" s="242">
        <v>2406.9899999999998</v>
      </c>
      <c r="F723" s="52">
        <f t="shared" si="188"/>
        <v>110.74156207442304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5146.37</v>
      </c>
      <c r="E726" s="242">
        <v>5805.61</v>
      </c>
      <c r="F726" s="52">
        <f t="shared" si="190"/>
        <v>112.80980574657478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8915.34</v>
      </c>
      <c r="E742" s="242">
        <v>3515.54</v>
      </c>
      <c r="F742" s="52">
        <f t="shared" si="190"/>
        <v>39.4324837863727</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6226.09</v>
      </c>
      <c r="E744" s="242">
        <v>6648.87</v>
      </c>
      <c r="F744" s="52">
        <f t="shared" si="190"/>
        <v>106.79045757449698</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530891.23</v>
      </c>
      <c r="E885" s="242"/>
      <c r="F885" s="52">
        <f t="shared" si="190"/>
        <v>0</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v>68400</v>
      </c>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v>530891.23</v>
      </c>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29240.79</v>
      </c>
      <c r="E955" s="242">
        <v>25439.65</v>
      </c>
      <c r="F955" s="52">
        <f t="shared" si="190"/>
        <v>87.000556414515486</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A245" sqref="A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15622718.939999999</v>
      </c>
      <c r="E6" s="229">
        <f t="shared" si="0"/>
        <v>15784828.589999996</v>
      </c>
      <c r="F6" s="230">
        <f t="shared" ref="F6:F260" si="1">IF(D6&gt;0,IF(E6/D6&gt;=100,"&gt;&gt;100",E6/D6*100),"-")</f>
        <v>101.03765324475584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13307775.84</v>
      </c>
      <c r="E7" s="104">
        <f t="shared" si="2"/>
        <v>13360610.969999997</v>
      </c>
      <c r="F7" s="93">
        <f t="shared" si="1"/>
        <v>100.39702449631882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1597992.6</v>
      </c>
      <c r="E8" s="104">
        <f>E9+E10-E11</f>
        <v>1580227.78</v>
      </c>
      <c r="F8" s="93">
        <f t="shared" si="1"/>
        <v>98.888303988391442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1237029</v>
      </c>
      <c r="E9" s="247">
        <v>1237029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387257.85</v>
      </c>
      <c r="E10" s="247">
        <v>387257.85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26294.25</v>
      </c>
      <c r="E11" s="247">
        <v>44059.07</v>
      </c>
      <c r="F11" s="93">
        <f t="shared" si="1"/>
        <v>167.56161518202649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11600276.869999999</v>
      </c>
      <c r="E12" s="104">
        <f t="shared" si="3"/>
        <v>11661596.599999998</v>
      </c>
      <c r="F12" s="93">
        <f t="shared" si="1"/>
        <v>100.52860574525235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10244645.07</v>
      </c>
      <c r="E13" s="104">
        <f t="shared" si="4"/>
        <v>10098695.909999998</v>
      </c>
      <c r="F13" s="93">
        <f t="shared" si="1"/>
        <v>98.575361479067794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16158235.59</v>
      </c>
      <c r="E15" s="247">
        <v>16193952.26</v>
      </c>
      <c r="F15" s="93">
        <f t="shared" si="1"/>
        <v>100.221043131851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620526.76</v>
      </c>
      <c r="E17" s="247">
        <v>659332.5</v>
      </c>
      <c r="F17" s="93">
        <f t="shared" si="1"/>
        <v>106.25367711780875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6534117.2800000003</v>
      </c>
      <c r="E18" s="247">
        <v>6754588.8499999996</v>
      </c>
      <c r="F18" s="93">
        <f t="shared" si="1"/>
        <v>103.37415997528589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866994.44999999925</v>
      </c>
      <c r="E19" s="104">
        <f t="shared" si="5"/>
        <v>906257.51999999955</v>
      </c>
      <c r="F19" s="93">
        <f t="shared" si="1"/>
        <v>104.52864144632072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1125602.1399999999</v>
      </c>
      <c r="E20" s="247">
        <v>1143310.97</v>
      </c>
      <c r="F20" s="93">
        <f t="shared" si="1"/>
        <v>101.57327614888865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236659.38</v>
      </c>
      <c r="E21" s="247">
        <v>233502.01</v>
      </c>
      <c r="F21" s="93">
        <f t="shared" si="1"/>
        <v>98.66585892348742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268103.24</v>
      </c>
      <c r="E22" s="247">
        <v>274232.90000000002</v>
      </c>
      <c r="F22" s="93">
        <f t="shared" si="1"/>
        <v>102.28630582756107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6610024.2599999998</v>
      </c>
      <c r="E23" s="247">
        <v>6793498.8499999996</v>
      </c>
      <c r="F23" s="93">
        <f t="shared" si="1"/>
        <v>102.77570221807323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368993.15</v>
      </c>
      <c r="E24" s="247">
        <v>419854.99</v>
      </c>
      <c r="F24" s="93">
        <f t="shared" si="1"/>
        <v>113.78395235792316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1023.76</v>
      </c>
      <c r="E25" s="247">
        <v>1023.76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885422.34</v>
      </c>
      <c r="E26" s="247">
        <v>930046.79</v>
      </c>
      <c r="F26" s="93">
        <f t="shared" si="1"/>
        <v>105.03990558900966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8628833.8200000003</v>
      </c>
      <c r="E28" s="247">
        <v>8889212.75</v>
      </c>
      <c r="F28" s="93">
        <f t="shared" si="1"/>
        <v>103.0175448436206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1380.5200000000186</v>
      </c>
      <c r="E29" s="104">
        <f t="shared" si="6"/>
        <v>170262.40999999997</v>
      </c>
      <c r="F29" s="93" t="str">
        <f t="shared" si="1"/>
        <v>&gt;&gt;100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445824.39</v>
      </c>
      <c r="E30" s="247">
        <v>616449.37</v>
      </c>
      <c r="F30" s="93">
        <f t="shared" si="1"/>
        <v>138.27179127638126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444443.87</v>
      </c>
      <c r="E34" s="247">
        <v>446186.96</v>
      </c>
      <c r="F34" s="93">
        <f t="shared" si="1"/>
        <v>100.39219575691303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485172.01</v>
      </c>
      <c r="E35" s="104">
        <f t="shared" si="7"/>
        <v>486380.76</v>
      </c>
      <c r="F35" s="93">
        <f t="shared" si="1"/>
        <v>100.24913844473427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484773.9</v>
      </c>
      <c r="E36" s="247">
        <v>485982.65</v>
      </c>
      <c r="F36" s="93">
        <f t="shared" si="1"/>
        <v>100.24934304425217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8196.18</v>
      </c>
      <c r="E37" s="247">
        <v>8196.18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7798.07</v>
      </c>
      <c r="E40" s="247">
        <v>7798.07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2084.8200000000361</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262609.59000000003</v>
      </c>
      <c r="E47" s="247">
        <v>234322.38</v>
      </c>
      <c r="F47" s="93">
        <f t="shared" si="1"/>
        <v>89.22841698203024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260524.77</v>
      </c>
      <c r="E50" s="247">
        <v>234322.38</v>
      </c>
      <c r="F50" s="93">
        <f t="shared" si="1"/>
        <v>89.942457294943594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2454.31</v>
      </c>
      <c r="E51" s="247">
        <v>2454.31</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481390.66</v>
      </c>
      <c r="E54" s="247">
        <v>541857.01</v>
      </c>
      <c r="F54" s="93">
        <f t="shared" si="1"/>
        <v>112.56076509668884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481390.66</v>
      </c>
      <c r="E55" s="247">
        <v>541857.01</v>
      </c>
      <c r="F55" s="93">
        <f t="shared" si="1"/>
        <v>112.56076509668884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16379.92</v>
      </c>
      <c r="E56" s="104">
        <f t="shared" si="11"/>
        <v>16379.92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16379.92</v>
      </c>
      <c r="E57" s="247">
        <v>16379.92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90672.14</v>
      </c>
      <c r="E63" s="104">
        <f t="shared" si="12"/>
        <v>99952.36</v>
      </c>
      <c r="F63" s="93">
        <f t="shared" si="1"/>
        <v>110.23491890673365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90672.14</v>
      </c>
      <c r="E65" s="247">
        <v>99952.36</v>
      </c>
      <c r="F65" s="93">
        <f t="shared" si="1"/>
        <v>110.23491890673365</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2314943.1</v>
      </c>
      <c r="E68" s="104">
        <f t="shared" si="13"/>
        <v>2424217.62</v>
      </c>
      <c r="F68" s="93">
        <f t="shared" si="1"/>
        <v>104.72039766333782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889857.9</v>
      </c>
      <c r="E69" s="104">
        <f t="shared" si="14"/>
        <v>839042.61</v>
      </c>
      <c r="F69" s="93">
        <f t="shared" si="1"/>
        <v>94.289505099634439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884247.9</v>
      </c>
      <c r="E70" s="104">
        <f t="shared" si="15"/>
        <v>838505.15</v>
      </c>
      <c r="F70" s="93">
        <f t="shared" si="1"/>
        <v>94.826931452141423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884247.9</v>
      </c>
      <c r="E72" s="247">
        <v>838505.15</v>
      </c>
      <c r="F72" s="93">
        <f t="shared" si="1"/>
        <v>94.826931452141423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5610</v>
      </c>
      <c r="E75" s="247"/>
      <c r="F75" s="93">
        <f t="shared" si="1"/>
        <v>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537.46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64484.630000000005</v>
      </c>
      <c r="E78" s="104">
        <f>E79+SUM(E82:E84)-E85+E86</f>
        <v>72803.520000000004</v>
      </c>
      <c r="F78" s="93">
        <f t="shared" si="1"/>
        <v>112.90057801370652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619.15</v>
      </c>
      <c r="E82" s="247">
        <v>619.15</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1038.44</v>
      </c>
      <c r="E84" s="247">
        <v>6306.87</v>
      </c>
      <c r="F84" s="93">
        <f t="shared" si="1"/>
        <v>607.34081892068866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62827.040000000001</v>
      </c>
      <c r="E86" s="247">
        <v>65877.5</v>
      </c>
      <c r="F86" s="93">
        <f t="shared" si="1"/>
        <v>104.85532980703849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2988.92</v>
      </c>
      <c r="E134" s="104">
        <f t="shared" si="23"/>
        <v>2988.92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2988.92</v>
      </c>
      <c r="E135" s="104">
        <f t="shared" si="24"/>
        <v>2988.92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2988.92</v>
      </c>
      <c r="E141" s="247">
        <v>2988.92</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446267.42</v>
      </c>
      <c r="E146" s="104">
        <f t="shared" si="26"/>
        <v>479150.83999999997</v>
      </c>
      <c r="F146" s="93">
        <f t="shared" si="1"/>
        <v>107.36854597183007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267816.98</v>
      </c>
      <c r="E159" s="247">
        <v>302921.46999999997</v>
      </c>
      <c r="F159" s="93">
        <f t="shared" si="1"/>
        <v>113.10764164393161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278059.62</v>
      </c>
      <c r="E160" s="247">
        <v>297676.71000000002</v>
      </c>
      <c r="F160" s="93">
        <f t="shared" si="1"/>
        <v>107.05499417714806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99609.18</v>
      </c>
      <c r="E163" s="247">
        <v>121447.34</v>
      </c>
      <c r="F163" s="93">
        <f t="shared" si="1"/>
        <v>121.92384276228356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8664.14</v>
      </c>
      <c r="E164" s="104">
        <f t="shared" si="28"/>
        <v>8265.99</v>
      </c>
      <c r="F164" s="93">
        <f t="shared" si="1"/>
        <v>95.404621808973545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8664.14</v>
      </c>
      <c r="E166" s="247">
        <v>8265.99</v>
      </c>
      <c r="F166" s="93">
        <f t="shared" si="1"/>
        <v>95.404621808973545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902680.09</v>
      </c>
      <c r="E170" s="104">
        <f t="shared" si="29"/>
        <v>1021965.74</v>
      </c>
      <c r="F170" s="93">
        <f t="shared" si="1"/>
        <v>113.21460961878533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1359.49</v>
      </c>
      <c r="E171" s="247">
        <v>23605.040000000001</v>
      </c>
      <c r="F171" s="93">
        <f t="shared" si="1"/>
        <v>1736.3158243164714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901320.6</v>
      </c>
      <c r="E173" s="247">
        <v>998360.7</v>
      </c>
      <c r="F173" s="93">
        <f t="shared" si="1"/>
        <v>110.76643538381347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15622718.939999999</v>
      </c>
      <c r="E175" s="104">
        <f t="shared" si="30"/>
        <v>15784828.59</v>
      </c>
      <c r="F175" s="93">
        <f t="shared" si="1"/>
        <v>101.03765324475586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2493975.19</v>
      </c>
      <c r="E176" s="104">
        <f t="shared" si="31"/>
        <v>2069503.8800000001</v>
      </c>
      <c r="F176" s="93">
        <f t="shared" si="1"/>
        <v>82.980131009242314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1586581.8699999999</v>
      </c>
      <c r="E177" s="104">
        <f t="shared" si="32"/>
        <v>1823460.1500000001</v>
      </c>
      <c r="F177" s="93">
        <f t="shared" si="1"/>
        <v>114.93010127488728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879468.8</v>
      </c>
      <c r="E178" s="247">
        <v>975263.14</v>
      </c>
      <c r="F178" s="93">
        <f t="shared" si="1"/>
        <v>110.8922954401566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335515.59999999998</v>
      </c>
      <c r="E179" s="247">
        <v>482336.89</v>
      </c>
      <c r="F179" s="93">
        <f t="shared" si="1"/>
        <v>143.75989968871792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677.56</v>
      </c>
      <c r="E180" s="104">
        <f t="shared" si="33"/>
        <v>709.08</v>
      </c>
      <c r="F180" s="93">
        <f t="shared" si="1"/>
        <v>104.65198653993744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677.56</v>
      </c>
      <c r="E183" s="247">
        <v>709.08</v>
      </c>
      <c r="F183" s="93">
        <f t="shared" si="1"/>
        <v>104.65198653993744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370919.91</v>
      </c>
      <c r="E188" s="247">
        <v>365151.04</v>
      </c>
      <c r="F188" s="93">
        <f t="shared" si="1"/>
        <v>98.444712768317018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226402.31</v>
      </c>
      <c r="E189" s="247">
        <v>44282.6</v>
      </c>
      <c r="F189" s="93">
        <f t="shared" si="1"/>
        <v>19.559252730239368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680991.01</v>
      </c>
      <c r="E206" s="104">
        <f t="shared" si="37"/>
        <v>190716.74</v>
      </c>
      <c r="F206" s="93">
        <f t="shared" si="1"/>
        <v>28.005764716335975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680991.01</v>
      </c>
      <c r="E207" s="104">
        <f t="shared" si="38"/>
        <v>190716.74</v>
      </c>
      <c r="F207" s="93">
        <f t="shared" si="1"/>
        <v>28.005764716335975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530891.23</v>
      </c>
      <c r="E208" s="247"/>
      <c r="F208" s="93">
        <f t="shared" si="1"/>
        <v>0</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150099.78</v>
      </c>
      <c r="E212" s="247">
        <v>190716.74</v>
      </c>
      <c r="F212" s="93">
        <f t="shared" si="1"/>
        <v>127.05997303926762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11044.39</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11044.39</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13128743.75</v>
      </c>
      <c r="E237" s="104">
        <f t="shared" si="41"/>
        <v>13715324.709999999</v>
      </c>
      <c r="F237" s="93">
        <f t="shared" si="1"/>
        <v>104.46791384743112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12542064.15</v>
      </c>
      <c r="E238" s="104">
        <f t="shared" si="42"/>
        <v>13073549.939999999</v>
      </c>
      <c r="F238" s="93">
        <f t="shared" si="1"/>
        <v>104.23762614864316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13219928.710000001</v>
      </c>
      <c r="E239" s="104">
        <f t="shared" si="43"/>
        <v>13264266.68</v>
      </c>
      <c r="F239" s="93">
        <f t="shared" si="1"/>
        <v>100.33538736079915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7661306.6799999997</v>
      </c>
      <c r="E240" s="247">
        <v>7276446.8099999996</v>
      </c>
      <c r="F240" s="93">
        <f t="shared" si="1"/>
        <v>94.976576632747452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5558622.0300000003</v>
      </c>
      <c r="E241" s="247">
        <v>5987819.8700000001</v>
      </c>
      <c r="F241" s="93">
        <f t="shared" si="1"/>
        <v>107.72129922998199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677864.56</v>
      </c>
      <c r="E242" s="104">
        <f t="shared" si="44"/>
        <v>190716.74</v>
      </c>
      <c r="F242" s="93">
        <f t="shared" si="1"/>
        <v>28.134933031459852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677864.56</v>
      </c>
      <c r="E244" s="247">
        <v>190716.74</v>
      </c>
      <c r="F244" s="93">
        <f t="shared" si="1"/>
        <v>28.134933031459852</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265027.85999999987</v>
      </c>
      <c r="E245" s="104">
        <f t="shared" si="45"/>
        <v>286456.08000000007</v>
      </c>
      <c r="F245" s="93">
        <f t="shared" si="1"/>
        <v>108.08527073342411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2669667.7999999998</v>
      </c>
      <c r="E246" s="104">
        <f t="shared" si="46"/>
        <v>1356407.6500000001</v>
      </c>
      <c r="F246" s="93">
        <f t="shared" si="1"/>
        <v>50.808106162122499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1991639.33</v>
      </c>
      <c r="E247" s="247">
        <v>1313447.3</v>
      </c>
      <c r="F247" s="93">
        <f t="shared" si="1"/>
        <v>65.948049941351584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678028.47</v>
      </c>
      <c r="E249" s="247">
        <v>42960.35</v>
      </c>
      <c r="F249" s="93">
        <f t="shared" si="1"/>
        <v>6.3360687494435162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2404639.94</v>
      </c>
      <c r="E250" s="104">
        <f t="shared" si="47"/>
        <v>1069951.57</v>
      </c>
      <c r="F250" s="93">
        <f t="shared" si="1"/>
        <v>44.495292297274247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2404639.94</v>
      </c>
      <c r="E252" s="247">
        <v>1069951.57</v>
      </c>
      <c r="F252" s="93">
        <f t="shared" si="1"/>
        <v>44.495292297274247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154.56</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312987.59999999998</v>
      </c>
      <c r="E255" s="247">
        <v>347207.26</v>
      </c>
      <c r="F255" s="93">
        <f t="shared" si="1"/>
        <v>110.93323185966474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8664.14</v>
      </c>
      <c r="E256" s="247">
        <v>8265.99</v>
      </c>
      <c r="F256" s="93">
        <f t="shared" si="1"/>
        <v>95.404621808973545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1483240.64</v>
      </c>
      <c r="E259" s="104">
        <f t="shared" si="49"/>
        <v>1553630.98</v>
      </c>
      <c r="F259" s="93">
        <f t="shared" si="1"/>
        <v>104.74571273883112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1483240.64</v>
      </c>
      <c r="E260" s="248">
        <v>1553630.98</v>
      </c>
      <c r="F260" s="97">
        <f t="shared" si="1"/>
        <v>104.74571273883112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259357.71</v>
      </c>
      <c r="E264" s="247">
        <v>498031.18</v>
      </c>
      <c r="F264" s="93">
        <f t="shared" si="50"/>
        <v>192.0248216256999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286518.89</v>
      </c>
      <c r="E265" s="247">
        <v>102567</v>
      </c>
      <c r="F265" s="93">
        <f t="shared" si="50"/>
        <v>35.797639729792337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8664.14</v>
      </c>
      <c r="E267" s="247">
        <v>8265.99</v>
      </c>
      <c r="F267" s="93">
        <f t="shared" si="50"/>
        <v>95.404621808973545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23314.31</v>
      </c>
      <c r="E268" s="247">
        <v>31917.65</v>
      </c>
      <c r="F268" s="93">
        <f t="shared" si="50"/>
        <v>136.90154244324623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39512.730000000003</v>
      </c>
      <c r="E271" s="247">
        <v>33959.85</v>
      </c>
      <c r="F271" s="93">
        <f t="shared" si="50"/>
        <v>85.946605056142658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24728.240000000002</v>
      </c>
      <c r="E287" s="247">
        <v>117937.15</v>
      </c>
      <c r="F287" s="93">
        <f t="shared" si="50"/>
        <v>476.93305305998319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1561853.63</v>
      </c>
      <c r="E288" s="247">
        <v>1705523</v>
      </c>
      <c r="F288" s="93">
        <f t="shared" si="50"/>
        <v>109.19864494600561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226402.31</v>
      </c>
      <c r="E290" s="247">
        <v>44282.6</v>
      </c>
      <c r="F290" s="93">
        <f t="shared" si="50"/>
        <v>19.559252730239368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680991.01</v>
      </c>
      <c r="E294" s="247">
        <v>190716.74</v>
      </c>
      <c r="F294" s="93">
        <f t="shared" si="50"/>
        <v>28.005764716335975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2098.42</v>
      </c>
      <c r="E297" s="247">
        <v>7612.17</v>
      </c>
      <c r="F297" s="93">
        <f t="shared" si="50"/>
        <v>362.75721733494726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23758.78</v>
      </c>
      <c r="E298" s="247">
        <v>30088.55</v>
      </c>
      <c r="F298" s="93">
        <f t="shared" si="50"/>
        <v>126.64181409988224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1943.06</v>
      </c>
      <c r="E299" s="247">
        <v>2535.06</v>
      </c>
      <c r="F299" s="93">
        <f t="shared" si="50"/>
        <v>130.46740707955493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308248.48</v>
      </c>
      <c r="E302" s="247">
        <v>308248.48</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150099.78</v>
      </c>
      <c r="E309" s="247">
        <v>190716.74</v>
      </c>
      <c r="F309" s="93">
        <f t="shared" si="50"/>
        <v>127.05997303926762</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16036863.74</v>
      </c>
      <c r="E114" s="81">
        <f t="shared" si="22"/>
        <v>16703991.560000001</v>
      </c>
      <c r="F114" s="63">
        <f t="shared" si="1"/>
        <v>104.15996438465717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16036863.74</v>
      </c>
      <c r="E122" s="81">
        <f t="shared" si="25"/>
        <v>16703991.560000001</v>
      </c>
      <c r="F122" s="63">
        <f t="shared" si="1"/>
        <v>104.15996438465717</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16036863.74</v>
      </c>
      <c r="E124" s="249">
        <v>16703991.560000001</v>
      </c>
      <c r="F124" s="63">
        <f t="shared" si="1"/>
        <v>104.15996438465717</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16036863.74</v>
      </c>
      <c r="E141" s="106">
        <f t="shared" si="28"/>
        <v>16703991.560000001</v>
      </c>
      <c r="F141" s="82">
        <f t="shared" si="1"/>
        <v>104.15996438465717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7" sqref="D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3383.9399999999996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3383.9399999999996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2045.83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2045.83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1338.11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1338.11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2493975.19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18236855.550000001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19199.62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17287011.710000001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12128279.41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4011566.66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20384.310000000001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1126781.33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862244.22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68400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68400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18672371.25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10115.99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17059217.060000002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12032485.07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3864745.37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20352.79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1141633.83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1044363.93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558674.27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558674.27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2058459.4900000021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117937.15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117937.15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117937.15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117937.15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1940522.34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30088.55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1675434.45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44282.6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190716.74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2022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2024-01-30T13:20:09Z</cp:lastPrinted>
  <dcterms:created xsi:type="dcterms:W3CDTF">2022-04-01T05:14:30Z</dcterms:created>
  <dcterms:modified xsi:type="dcterms:W3CDTF">2024-02-01T09:30:02Z</dcterms:modified>
</cp:coreProperties>
</file>