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orisnik\Documents\20170922\Dokumenti\KATARINA\2024\PRORAČUN 25-27\"/>
    </mc:Choice>
  </mc:AlternateContent>
  <xr:revisionPtr revIDLastSave="0" documentId="13_ncr:1_{BBBD91D3-ACBC-4DF5-BBFC-8F90D1CE01D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sebni dio fin. plana 25-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D12" i="1"/>
  <c r="D69" i="1" l="1"/>
  <c r="D63" i="1"/>
  <c r="D136" i="1"/>
  <c r="G37" i="1"/>
  <c r="F37" i="1"/>
  <c r="E37" i="1"/>
  <c r="D37" i="1"/>
  <c r="C37" i="1"/>
  <c r="C108" i="1" l="1"/>
  <c r="C125" i="1"/>
  <c r="C14" i="1" s="1"/>
  <c r="G88" i="1" l="1"/>
  <c r="E108" i="1"/>
  <c r="F79" i="1"/>
  <c r="E79" i="1"/>
  <c r="C17" i="1" l="1"/>
  <c r="C22" i="1"/>
  <c r="C32" i="1"/>
  <c r="C50" i="1"/>
  <c r="C7" i="1" s="1"/>
  <c r="C61" i="1"/>
  <c r="C79" i="1"/>
  <c r="C5" i="1" s="1"/>
  <c r="C88" i="1"/>
  <c r="C6" i="1" s="1"/>
  <c r="C118" i="1"/>
  <c r="C9" i="1" s="1"/>
  <c r="C136" i="1"/>
  <c r="C12" i="1" s="1"/>
  <c r="C145" i="1"/>
  <c r="C4" i="1" s="1"/>
  <c r="C152" i="1"/>
  <c r="C10" i="1" s="1"/>
  <c r="C160" i="1"/>
  <c r="C11" i="1" s="1"/>
  <c r="D168" i="1"/>
  <c r="D13" i="1" s="1"/>
  <c r="D165" i="1"/>
  <c r="D160" i="1"/>
  <c r="D152" i="1"/>
  <c r="D145" i="1"/>
  <c r="D4" i="1" s="1"/>
  <c r="D125" i="1"/>
  <c r="D118" i="1"/>
  <c r="D9" i="1" s="1"/>
  <c r="D108" i="1"/>
  <c r="D97" i="1"/>
  <c r="D7" i="1" s="1"/>
  <c r="D88" i="1"/>
  <c r="D6" i="1" s="1"/>
  <c r="D79" i="1"/>
  <c r="D5" i="1" s="1"/>
  <c r="D61" i="1"/>
  <c r="D50" i="1"/>
  <c r="D32" i="1"/>
  <c r="D22" i="1"/>
  <c r="D17" i="1"/>
  <c r="D3" i="1" s="1"/>
  <c r="D11" i="1"/>
  <c r="D10" i="1"/>
  <c r="F168" i="1"/>
  <c r="F13" i="1" s="1"/>
  <c r="G168" i="1"/>
  <c r="G13" i="1" s="1"/>
  <c r="E168" i="1"/>
  <c r="E13" i="1" s="1"/>
  <c r="F165" i="1"/>
  <c r="G165" i="1"/>
  <c r="C3" i="1" l="1"/>
  <c r="D8" i="1"/>
  <c r="D15" i="1" s="1"/>
  <c r="C8" i="1"/>
  <c r="C15" i="1" s="1"/>
  <c r="E152" i="1"/>
  <c r="E10" i="1" s="1"/>
  <c r="F152" i="1"/>
  <c r="F10" i="1" s="1"/>
  <c r="G152" i="1"/>
  <c r="G10" i="1" s="1"/>
  <c r="F11" i="1"/>
  <c r="G11" i="1"/>
  <c r="E165" i="1"/>
  <c r="E160" i="1"/>
  <c r="E11" i="1" s="1"/>
  <c r="E145" i="1"/>
  <c r="E4" i="1" s="1"/>
  <c r="F145" i="1"/>
  <c r="F4" i="1" s="1"/>
  <c r="G145" i="1"/>
  <c r="G4" i="1" s="1"/>
  <c r="E125" i="1"/>
  <c r="E14" i="1" s="1"/>
  <c r="F125" i="1"/>
  <c r="F14" i="1" s="1"/>
  <c r="G125" i="1"/>
  <c r="G14" i="1" s="1"/>
  <c r="E118" i="1"/>
  <c r="E9" i="1" s="1"/>
  <c r="F118" i="1"/>
  <c r="F9" i="1" s="1"/>
  <c r="G118" i="1"/>
  <c r="G9" i="1" s="1"/>
  <c r="F108" i="1"/>
  <c r="G108" i="1"/>
  <c r="E88" i="1"/>
  <c r="E6" i="1" s="1"/>
  <c r="F88" i="1"/>
  <c r="F6" i="1" s="1"/>
  <c r="G6" i="1"/>
  <c r="E5" i="1"/>
  <c r="F5" i="1"/>
  <c r="G79" i="1"/>
  <c r="G5" i="1" s="1"/>
  <c r="E61" i="1"/>
  <c r="F61" i="1"/>
  <c r="G61" i="1"/>
  <c r="E50" i="1"/>
  <c r="F50" i="1"/>
  <c r="F7" i="1" s="1"/>
  <c r="G50" i="1"/>
  <c r="G7" i="1" s="1"/>
  <c r="F8" i="1" l="1"/>
  <c r="E7" i="1"/>
  <c r="E8" i="1"/>
  <c r="G8" i="1"/>
  <c r="E32" i="1"/>
  <c r="F32" i="1"/>
  <c r="G32" i="1"/>
  <c r="E22" i="1"/>
  <c r="F22" i="1"/>
  <c r="G22" i="1"/>
  <c r="E17" i="1"/>
  <c r="F17" i="1"/>
  <c r="G17" i="1"/>
  <c r="E15" i="1" l="1"/>
  <c r="G3" i="1"/>
  <c r="G15" i="1" s="1"/>
  <c r="F15" i="1"/>
</calcChain>
</file>

<file path=xl/sharedStrings.xml><?xml version="1.0" encoding="utf-8"?>
<sst xmlns="http://schemas.openxmlformats.org/spreadsheetml/2006/main" count="318" uniqueCount="73">
  <si>
    <t>PROJEKCIJA 
ZA 2026.</t>
  </si>
  <si>
    <t>Opći prihodi i primici</t>
  </si>
  <si>
    <t>Vlastiti prihodi</t>
  </si>
  <si>
    <t>Ostali prihodi za posebne namjene</t>
  </si>
  <si>
    <t>Pomoći EU</t>
  </si>
  <si>
    <t>Ostale pomoći</t>
  </si>
  <si>
    <t>Donacije</t>
  </si>
  <si>
    <t>Fond solidarnosti Europske unije – potres</t>
  </si>
  <si>
    <t>Europski fond za regionalni razvoj (ERDF)</t>
  </si>
  <si>
    <t>3705</t>
  </si>
  <si>
    <t>VISOKO OBRAZOVANJE</t>
  </si>
  <si>
    <t>A621001</t>
  </si>
  <si>
    <t>REDOVNA DJELATNOST SVEUČILIŠTA U ZAGREBU</t>
  </si>
  <si>
    <t>11</t>
  </si>
  <si>
    <t>31</t>
  </si>
  <si>
    <t>Rashodi za zaposlene</t>
  </si>
  <si>
    <t>32</t>
  </si>
  <si>
    <t>Materijalni rashodi</t>
  </si>
  <si>
    <t>38</t>
  </si>
  <si>
    <t>Ostali rashodi</t>
  </si>
  <si>
    <t>A622122</t>
  </si>
  <si>
    <t>PROGRAMSKO FINANCIRANJE JAVNIH VISOKIH UČILIŠTA</t>
  </si>
  <si>
    <t>34</t>
  </si>
  <si>
    <t>Financijski rashodi</t>
  </si>
  <si>
    <t>37</t>
  </si>
  <si>
    <t>Naknade građanima i kućanstvima na temelju osiguranja i druge naknade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</si>
  <si>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</si>
  <si>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</si>
  <si>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</si>
  <si>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</si>
  <si>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</si>
  <si>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</si>
  <si>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A679078</t>
  </si>
  <si>
    <t>EU PROJEKTI SVEUČILIŠTA U ZAGREBU (IZ EVIDENCIJSKIH PRIHODA)</t>
  </si>
  <si>
    <t>43</t>
  </si>
  <si>
    <t>51</t>
  </si>
  <si>
    <t>35</t>
  </si>
  <si>
    <t>Subvencije</t>
  </si>
  <si>
    <t>36</t>
  </si>
  <si>
    <t>Pomoći dane u inozemstvo i unutar općeg proračuna</t>
  </si>
  <si>
    <t>52</t>
  </si>
  <si>
    <t>61</t>
  </si>
  <si>
    <t>K679084</t>
  </si>
  <si>
    <t>OP KONKURENTNOST I KOHEZIJA 2014.-2020., PRIORITET 1, 9 i 10</t>
  </si>
  <si>
    <t>12</t>
  </si>
  <si>
    <t>Sredstva učešća za pomoći</t>
  </si>
  <si>
    <t>563</t>
  </si>
  <si>
    <t>Europski fond za regionalni razvoj (EFRR</t>
  </si>
  <si>
    <t>A621181</t>
  </si>
  <si>
    <t>PRAVOMOĆNE SUDSKE PRESUDE</t>
  </si>
  <si>
    <t>SVEUČILIŠTE U ZAGREBU VETERINARSKI FAKULTET</t>
  </si>
  <si>
    <t>A679088</t>
  </si>
  <si>
    <t>REDOVNA DJELATNOST SVEUČILIŠTA U ZAGREBU (IZ EVIDENCIJSKIH PRIHODA)</t>
  </si>
  <si>
    <t>54</t>
  </si>
  <si>
    <t>Izdaci za otplatu glavnice primljenih kredita i zajmova</t>
  </si>
  <si>
    <t>71</t>
  </si>
  <si>
    <t>Prihodi od nefinancijske imovine</t>
  </si>
  <si>
    <t>K679106</t>
  </si>
  <si>
    <t>OP UČINKOVITOST LJUDSKI POTENCIJALI 2014.-2020., PRIORITET 3</t>
  </si>
  <si>
    <t>561</t>
  </si>
  <si>
    <t>K679116</t>
  </si>
  <si>
    <t>OPBNOVA INFRASTRUKTURE I OPEME U PODRUČJU OBRAZOVANJA</t>
  </si>
  <si>
    <t>5761</t>
  </si>
  <si>
    <t xml:space="preserve">Fond </t>
  </si>
  <si>
    <t>K679119</t>
  </si>
  <si>
    <t>OPBNOVA ZGRADA OŠTEĆENIH U POTRESU</t>
  </si>
  <si>
    <t>Namjenski primitak - NPOO</t>
  </si>
  <si>
    <t>IZVRŠENJE
2023.</t>
  </si>
  <si>
    <t>TEKUĆI PLAN
2024.</t>
  </si>
  <si>
    <t>PLAN 
ZA 2025.</t>
  </si>
  <si>
    <t>PROJEKCIJA 
ZA 2027.</t>
  </si>
  <si>
    <t>A621183</t>
  </si>
  <si>
    <t>STIPENDIJE I ŠKOLARINE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</si>
</sst>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</borders>
  <cellStyleXfs count="4">
    <xf numFmtId="0" fontId="0" fillId="0" borderId="0"/>
    <xf numFmtId="0" fontId="2" fillId="2" borderId="2" applyNumberFormat="0" applyProtection="0">
      <alignment horizontal="left" vertical="center" indent="1"/>
    </xf>
    <xf numFmtId="4" fontId="2" fillId="0" borderId="2" applyNumberFormat="0" applyProtection="0">
      <alignment horizontal="right" vertical="center"/>
    </xf>
    <xf numFmtId="0" fontId="3" fillId="3" borderId="4" applyNumberFormat="0" applyProtection="0">
      <alignment horizontal="left" vertical="center" wrapText="1" indent="1"/>
    </xf>
  </cellStyleXfs>
  <cellXfs count="18">
    <xf numFmtId="0" fontId="0" fillId="0" borderId="0" xfId="0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1" quotePrefix="1" applyFill="1" applyAlignment="1">
      <alignment horizontal="left" vertical="center" indent="7"/>
    </xf>
    <xf numFmtId="0" fontId="2" fillId="0" borderId="2" xfId="1" quotePrefix="1" applyFill="1">
      <alignment horizontal="left" vertical="center" indent="1"/>
    </xf>
    <xf numFmtId="3" fontId="2" fillId="0" borderId="2" xfId="2" applyNumberFormat="1">
      <alignment horizontal="right" vertical="center"/>
    </xf>
    <xf numFmtId="0" fontId="2" fillId="0" borderId="3" xfId="1" quotePrefix="1" applyFill="1" applyBorder="1" applyAlignment="1">
      <alignment horizontal="left" vertical="center" indent="7"/>
    </xf>
    <xf numFmtId="0" fontId="2" fillId="0" borderId="3" xfId="1" quotePrefix="1" applyFill="1" applyBorder="1">
      <alignment horizontal="left" vertical="center" indent="1"/>
    </xf>
    <xf numFmtId="3" fontId="2" fillId="0" borderId="3" xfId="2" applyNumberFormat="1" applyBorder="1">
      <alignment horizontal="right" vertical="center"/>
    </xf>
    <xf numFmtId="0" fontId="3" fillId="0" borderId="5" xfId="3" quotePrefix="1" applyFill="1" applyBorder="1" applyAlignment="1">
      <alignment horizontal="left" vertical="center" indent="4"/>
    </xf>
    <xf numFmtId="0" fontId="3" fillId="0" borderId="5" xfId="3" quotePrefix="1" applyFill="1" applyBorder="1" applyAlignment="1">
      <alignment horizontal="left" vertical="center" indent="1"/>
    </xf>
    <xf numFmtId="3" fontId="2" fillId="0" borderId="6" xfId="2" applyNumberFormat="1" applyBorder="1">
      <alignment horizontal="right" vertical="center"/>
    </xf>
    <xf numFmtId="0" fontId="2" fillId="0" borderId="2" xfId="1" quotePrefix="1" applyFill="1" applyAlignment="1">
      <alignment horizontal="left" vertical="center" indent="5"/>
    </xf>
    <xf numFmtId="0" fontId="2" fillId="0" borderId="2" xfId="1" quotePrefix="1" applyFill="1" applyAlignment="1">
      <alignment horizontal="left" vertical="center" indent="9"/>
    </xf>
    <xf numFmtId="3" fontId="0" fillId="0" borderId="0" xfId="0" applyNumberFormat="1"/>
    <xf numFmtId="0" fontId="2" fillId="0" borderId="7" xfId="1" quotePrefix="1" applyFill="1" applyBorder="1">
      <alignment horizontal="left" vertical="center" indent="1"/>
    </xf>
    <xf numFmtId="3" fontId="2" fillId="0" borderId="7" xfId="2" applyNumberFormat="1" applyBorder="1">
      <alignment horizontal="right" vertical="center"/>
    </xf>
    <xf numFmtId="3" fontId="2" fillId="0" borderId="8" xfId="2" applyNumberFormat="1" applyBorder="1">
      <alignment horizontal="right" vertical="center"/>
    </xf>
  </cellXfs>
  <cellStyles count="4">
    <cellStyle name="Normal" xfId="0" builtinId="0"/>
    <cellStyle name="SAPBEXHLevel2" xfId="3" xr:uid="{00000000-0005-0000-0000-000001000000}"/>
    <cellStyle name="SAPBEXHLevel3 2" xfId="1" xr:uid="{00000000-0005-0000-0000-000002000000}"/>
    <cellStyle name="SAPBEXstdDat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9"/>
  <sheetViews>
    <sheetView tabSelected="1" workbookViewId="0">
      <pane xSplit="2" ySplit="2" topLeftCell="C49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RowHeight="15" x14ac:dyDescent="0.25"/>
  <cols>
    <col min="1" max="1" width="17.28515625" customWidth="1"/>
    <col min="2" max="2" width="51.42578125" customWidth="1"/>
    <col min="3" max="7" width="13.28515625" customWidth="1"/>
    <col min="9" max="9" width="11" customWidth="1"/>
    <col min="10" max="10" width="13" customWidth="1"/>
    <col min="11" max="11" width="11.85546875" customWidth="1"/>
    <col min="12" max="12" width="12.42578125" customWidth="1"/>
  </cols>
  <sheetData>
    <row r="2" spans="1:12" ht="38.25" x14ac:dyDescent="0.25">
      <c r="A2" s="1">
        <v>2022</v>
      </c>
      <c r="B2" s="1" t="s">
        <v>50</v>
      </c>
      <c r="C2" s="1" t="s">
        <v>67</v>
      </c>
      <c r="D2" s="1" t="s">
        <v>68</v>
      </c>
      <c r="E2" s="2" t="s">
        <v>69</v>
      </c>
      <c r="F2" s="2" t="s">
        <v>0</v>
      </c>
      <c r="G2" s="2" t="s">
        <v>70</v>
      </c>
    </row>
    <row r="3" spans="1:12" x14ac:dyDescent="0.25">
      <c r="A3" s="3">
        <v>11</v>
      </c>
      <c r="B3" s="4" t="s">
        <v>1</v>
      </c>
      <c r="C3" s="5">
        <f>C17+C22+C32</f>
        <v>10773265.549999999</v>
      </c>
      <c r="D3" s="5">
        <f>D17+D22+D32+D165+D37</f>
        <v>12520967.241870355</v>
      </c>
      <c r="E3" s="5">
        <f>E17+E22+E32+E165</f>
        <v>13864932</v>
      </c>
      <c r="F3" s="5">
        <f>F17+F22+F32+F165</f>
        <v>14573543</v>
      </c>
      <c r="G3" s="5">
        <f>G17+G22+G32+G165</f>
        <v>13484327</v>
      </c>
    </row>
    <row r="4" spans="1:12" x14ac:dyDescent="0.25">
      <c r="A4" s="3" t="s">
        <v>44</v>
      </c>
      <c r="B4" s="4" t="s">
        <v>45</v>
      </c>
      <c r="C4" s="5">
        <f>C145</f>
        <v>22052.639999999999</v>
      </c>
      <c r="D4" s="5">
        <f t="shared" ref="D4" si="0">D129+D145</f>
        <v>19800</v>
      </c>
      <c r="E4" s="5">
        <f t="shared" ref="E4:G4" si="1">E129+E145</f>
        <v>0</v>
      </c>
      <c r="F4" s="5">
        <f t="shared" si="1"/>
        <v>0</v>
      </c>
      <c r="G4" s="5">
        <f t="shared" si="1"/>
        <v>0</v>
      </c>
    </row>
    <row r="5" spans="1:12" x14ac:dyDescent="0.25">
      <c r="A5" s="3">
        <v>31</v>
      </c>
      <c r="B5" s="4" t="s">
        <v>2</v>
      </c>
      <c r="C5" s="5">
        <f>C79</f>
        <v>3183568.96</v>
      </c>
      <c r="D5" s="5">
        <f t="shared" ref="D5" si="2">D79</f>
        <v>2947273</v>
      </c>
      <c r="E5" s="5">
        <f t="shared" ref="E5:G5" si="3">E79</f>
        <v>3247490</v>
      </c>
      <c r="F5" s="5">
        <f t="shared" si="3"/>
        <v>3376338</v>
      </c>
      <c r="G5" s="5">
        <f t="shared" si="3"/>
        <v>3436212</v>
      </c>
    </row>
    <row r="6" spans="1:12" x14ac:dyDescent="0.25">
      <c r="A6" s="3">
        <v>43</v>
      </c>
      <c r="B6" s="4" t="s">
        <v>3</v>
      </c>
      <c r="C6" s="5">
        <f>C88</f>
        <v>2060228.89</v>
      </c>
      <c r="D6" s="5">
        <f t="shared" ref="D6" si="4">D88</f>
        <v>1723839</v>
      </c>
      <c r="E6" s="5">
        <f t="shared" ref="E6:G6" si="5">E88</f>
        <v>1729937</v>
      </c>
      <c r="F6" s="5">
        <f t="shared" si="5"/>
        <v>1788755</v>
      </c>
      <c r="G6" s="5">
        <f t="shared" si="5"/>
        <v>1849573</v>
      </c>
    </row>
    <row r="7" spans="1:12" x14ac:dyDescent="0.25">
      <c r="A7" s="3">
        <v>51</v>
      </c>
      <c r="B7" s="4" t="s">
        <v>4</v>
      </c>
      <c r="C7" s="5">
        <f>C50</f>
        <v>136445.51999999999</v>
      </c>
      <c r="D7" s="5">
        <f>D50+D97</f>
        <v>120467</v>
      </c>
      <c r="E7" s="5">
        <f>E50+E97</f>
        <v>154550</v>
      </c>
      <c r="F7" s="5">
        <f t="shared" ref="F7:G7" si="6">F50+F97</f>
        <v>130400</v>
      </c>
      <c r="G7" s="5">
        <f t="shared" si="6"/>
        <v>70500</v>
      </c>
    </row>
    <row r="8" spans="1:12" x14ac:dyDescent="0.25">
      <c r="A8" s="3">
        <v>52</v>
      </c>
      <c r="B8" s="4" t="s">
        <v>5</v>
      </c>
      <c r="C8" s="5">
        <f>C61+C108</f>
        <v>568020.51</v>
      </c>
      <c r="D8" s="5">
        <f t="shared" ref="D8" si="7">D61+D108</f>
        <v>648409</v>
      </c>
      <c r="E8" s="5">
        <f t="shared" ref="E8:G8" si="8">E61+E108</f>
        <v>436481</v>
      </c>
      <c r="F8" s="5">
        <f t="shared" si="8"/>
        <v>397279</v>
      </c>
      <c r="G8" s="5">
        <f t="shared" si="8"/>
        <v>352986</v>
      </c>
    </row>
    <row r="9" spans="1:12" x14ac:dyDescent="0.25">
      <c r="A9" s="3">
        <v>61</v>
      </c>
      <c r="B9" s="4" t="s">
        <v>6</v>
      </c>
      <c r="C9" s="5">
        <f>C118</f>
        <v>95043.51</v>
      </c>
      <c r="D9" s="5">
        <f t="shared" ref="D9" si="9">D118</f>
        <v>25000</v>
      </c>
      <c r="E9" s="5">
        <f t="shared" ref="E9:G9" si="10">E118</f>
        <v>15000</v>
      </c>
      <c r="F9" s="5">
        <f t="shared" si="10"/>
        <v>15000</v>
      </c>
      <c r="G9" s="5">
        <f t="shared" si="10"/>
        <v>15000</v>
      </c>
    </row>
    <row r="10" spans="1:12" x14ac:dyDescent="0.25">
      <c r="A10" s="3" t="s">
        <v>59</v>
      </c>
      <c r="B10" s="4" t="s">
        <v>47</v>
      </c>
      <c r="C10" s="5">
        <f>C152</f>
        <v>72596.239999999991</v>
      </c>
      <c r="D10" s="5">
        <f t="shared" ref="D10" si="11">D152</f>
        <v>112200</v>
      </c>
      <c r="E10" s="5">
        <f t="shared" ref="E10:G10" si="12">E152</f>
        <v>115000</v>
      </c>
      <c r="F10" s="5">
        <f t="shared" si="12"/>
        <v>0</v>
      </c>
      <c r="G10" s="5">
        <f t="shared" si="12"/>
        <v>0</v>
      </c>
    </row>
    <row r="11" spans="1:12" x14ac:dyDescent="0.25">
      <c r="A11" s="3">
        <v>5761</v>
      </c>
      <c r="B11" s="4" t="s">
        <v>7</v>
      </c>
      <c r="C11" s="5">
        <f>C160</f>
        <v>145958.97</v>
      </c>
      <c r="D11" s="5">
        <f t="shared" ref="D11" si="13">D160</f>
        <v>472297</v>
      </c>
      <c r="E11" s="5">
        <f t="shared" ref="E11:G11" si="14">E160</f>
        <v>0</v>
      </c>
      <c r="F11" s="5">
        <f t="shared" si="14"/>
        <v>0</v>
      </c>
      <c r="G11" s="5">
        <f t="shared" si="14"/>
        <v>0</v>
      </c>
    </row>
    <row r="12" spans="1:12" x14ac:dyDescent="0.25">
      <c r="A12" s="6">
        <v>563</v>
      </c>
      <c r="B12" s="7" t="s">
        <v>8</v>
      </c>
      <c r="C12" s="8">
        <f>C136</f>
        <v>250432.19000000003</v>
      </c>
      <c r="D12" s="8">
        <f>D136</f>
        <v>56023</v>
      </c>
      <c r="E12" s="8"/>
      <c r="F12" s="8"/>
      <c r="G12" s="8"/>
      <c r="I12" s="14"/>
      <c r="J12" s="14"/>
      <c r="K12" s="14"/>
      <c r="L12" s="14"/>
    </row>
    <row r="13" spans="1:12" x14ac:dyDescent="0.25">
      <c r="A13" s="6">
        <v>815</v>
      </c>
      <c r="B13" s="15" t="s">
        <v>66</v>
      </c>
      <c r="C13" s="16"/>
      <c r="D13" s="16">
        <f>D168</f>
        <v>0</v>
      </c>
      <c r="E13" s="16">
        <f>E168</f>
        <v>62119714</v>
      </c>
      <c r="F13" s="16">
        <f t="shared" ref="F13:G13" si="15">F168</f>
        <v>0</v>
      </c>
      <c r="G13" s="16">
        <f t="shared" si="15"/>
        <v>0</v>
      </c>
      <c r="I13" s="14"/>
      <c r="J13" s="14"/>
      <c r="K13" s="14"/>
      <c r="L13" s="14"/>
    </row>
    <row r="14" spans="1:12" x14ac:dyDescent="0.25">
      <c r="A14" s="3" t="s">
        <v>55</v>
      </c>
      <c r="B14" s="4" t="s">
        <v>56</v>
      </c>
      <c r="C14" s="5">
        <f>C125</f>
        <v>471.85</v>
      </c>
      <c r="D14" s="5">
        <v>801</v>
      </c>
      <c r="E14" s="5">
        <f>E125</f>
        <v>1345</v>
      </c>
      <c r="F14" s="5">
        <f t="shared" ref="F14:G14" si="16">F125</f>
        <v>1345</v>
      </c>
      <c r="G14" s="5">
        <f t="shared" si="16"/>
        <v>1345</v>
      </c>
      <c r="I14" s="14"/>
    </row>
    <row r="15" spans="1:12" x14ac:dyDescent="0.25">
      <c r="A15" s="9" t="s">
        <v>9</v>
      </c>
      <c r="B15" s="10" t="s">
        <v>10</v>
      </c>
      <c r="C15" s="11">
        <f>SUM(C3:C14)</f>
        <v>17308084.829999998</v>
      </c>
      <c r="D15" s="11">
        <f>SUM(D3:D14)</f>
        <v>18647076.241870355</v>
      </c>
      <c r="E15" s="11">
        <f>SUM(E3:E14)</f>
        <v>81684449</v>
      </c>
      <c r="F15" s="11">
        <f t="shared" ref="F15:G15" si="17">SUM(F3:F14)</f>
        <v>20282660</v>
      </c>
      <c r="G15" s="11">
        <f t="shared" si="17"/>
        <v>19209943</v>
      </c>
    </row>
    <row r="16" spans="1:12" x14ac:dyDescent="0.25">
      <c r="A16" s="12" t="s">
        <v>11</v>
      </c>
      <c r="B16" s="4" t="s">
        <v>12</v>
      </c>
      <c r="C16" s="5"/>
      <c r="D16" s="5"/>
      <c r="E16" s="5"/>
      <c r="F16" s="5"/>
      <c r="G16" s="5"/>
    </row>
    <row r="17" spans="1:7" x14ac:dyDescent="0.25">
      <c r="A17" s="3" t="s">
        <v>13</v>
      </c>
      <c r="B17" s="4" t="s">
        <v>1</v>
      </c>
      <c r="C17" s="5">
        <f>SUM(C18:C20)</f>
        <v>10056840.799999999</v>
      </c>
      <c r="D17" s="5">
        <f t="shared" ref="D17" si="18">SUM(D18:D19)</f>
        <v>11987186.241870355</v>
      </c>
      <c r="E17" s="5">
        <f t="shared" ref="E17:G17" si="19">SUM(E18:E19)</f>
        <v>12790898</v>
      </c>
      <c r="F17" s="5">
        <f t="shared" si="19"/>
        <v>12853657</v>
      </c>
      <c r="G17" s="5">
        <f t="shared" si="19"/>
        <v>12916731</v>
      </c>
    </row>
    <row r="18" spans="1:7" x14ac:dyDescent="0.25">
      <c r="A18" s="13" t="s">
        <v>14</v>
      </c>
      <c r="B18" s="4" t="s">
        <v>15</v>
      </c>
      <c r="C18" s="5">
        <v>9791173.1899999995</v>
      </c>
      <c r="D18" s="5">
        <v>11700735</v>
      </c>
      <c r="E18" s="5">
        <v>12486454</v>
      </c>
      <c r="F18" s="5">
        <v>12549213</v>
      </c>
      <c r="G18" s="5">
        <v>12612287</v>
      </c>
    </row>
    <row r="19" spans="1:7" x14ac:dyDescent="0.25">
      <c r="A19" s="13" t="s">
        <v>16</v>
      </c>
      <c r="B19" s="4" t="s">
        <v>17</v>
      </c>
      <c r="C19" s="5">
        <v>265667.61</v>
      </c>
      <c r="D19" s="5">
        <v>286451.24187035498</v>
      </c>
      <c r="E19" s="5">
        <v>304444</v>
      </c>
      <c r="F19" s="5">
        <v>304444</v>
      </c>
      <c r="G19" s="5">
        <v>304444</v>
      </c>
    </row>
    <row r="20" spans="1:7" x14ac:dyDescent="0.25">
      <c r="A20" s="13" t="s">
        <v>18</v>
      </c>
      <c r="B20" s="4" t="s">
        <v>19</v>
      </c>
      <c r="C20" s="5"/>
      <c r="D20" s="5"/>
      <c r="E20" s="5"/>
      <c r="F20" s="5"/>
      <c r="G20" s="5"/>
    </row>
    <row r="21" spans="1:7" x14ac:dyDescent="0.25">
      <c r="A21" s="12" t="s">
        <v>20</v>
      </c>
      <c r="B21" s="4" t="s">
        <v>21</v>
      </c>
      <c r="C21" s="5"/>
      <c r="D21" s="5"/>
      <c r="E21" s="5"/>
      <c r="F21" s="5"/>
      <c r="G21" s="5"/>
    </row>
    <row r="22" spans="1:7" x14ac:dyDescent="0.25">
      <c r="A22" s="3" t="s">
        <v>13</v>
      </c>
      <c r="B22" s="4" t="s">
        <v>1</v>
      </c>
      <c r="C22" s="5">
        <f>SUM(C23:C30)</f>
        <v>690877.99</v>
      </c>
      <c r="D22" s="5">
        <f t="shared" ref="D22" si="20">SUM(D23:D29)</f>
        <v>489453</v>
      </c>
      <c r="E22" s="5">
        <f t="shared" ref="E22:G22" si="21">SUM(E23:E29)</f>
        <v>549943</v>
      </c>
      <c r="F22" s="5">
        <f t="shared" si="21"/>
        <v>567506</v>
      </c>
      <c r="G22" s="5">
        <f t="shared" si="21"/>
        <v>567596</v>
      </c>
    </row>
    <row r="23" spans="1:7" x14ac:dyDescent="0.25">
      <c r="A23" s="13" t="s">
        <v>14</v>
      </c>
      <c r="B23" s="4" t="s">
        <v>15</v>
      </c>
      <c r="C23" s="5"/>
      <c r="D23" s="5"/>
      <c r="E23" s="5"/>
      <c r="F23" s="5"/>
      <c r="G23" s="5"/>
    </row>
    <row r="24" spans="1:7" x14ac:dyDescent="0.25">
      <c r="A24" s="13" t="s">
        <v>16</v>
      </c>
      <c r="B24" s="4" t="s">
        <v>17</v>
      </c>
      <c r="C24" s="5">
        <v>513259.64</v>
      </c>
      <c r="D24" s="5">
        <v>461689</v>
      </c>
      <c r="E24" s="5">
        <v>523087</v>
      </c>
      <c r="F24" s="5">
        <v>540650</v>
      </c>
      <c r="G24" s="5">
        <v>540740</v>
      </c>
    </row>
    <row r="25" spans="1:7" x14ac:dyDescent="0.25">
      <c r="A25" s="13" t="s">
        <v>22</v>
      </c>
      <c r="B25" s="4" t="s">
        <v>23</v>
      </c>
      <c r="C25" s="5">
        <v>8567.3700000000008</v>
      </c>
      <c r="D25" s="5">
        <v>10139</v>
      </c>
      <c r="E25" s="5">
        <v>10139</v>
      </c>
      <c r="F25" s="5">
        <v>10139</v>
      </c>
      <c r="G25" s="5">
        <v>10139</v>
      </c>
    </row>
    <row r="26" spans="1:7" x14ac:dyDescent="0.25">
      <c r="A26" s="13" t="s">
        <v>24</v>
      </c>
      <c r="B26" s="4" t="s">
        <v>25</v>
      </c>
      <c r="C26" s="5"/>
      <c r="D26" s="5"/>
      <c r="E26" s="5"/>
      <c r="F26" s="5"/>
      <c r="G26" s="5"/>
    </row>
    <row r="27" spans="1:7" x14ac:dyDescent="0.25">
      <c r="A27" s="13" t="s">
        <v>18</v>
      </c>
      <c r="B27" s="4" t="s">
        <v>19</v>
      </c>
      <c r="C27" s="5"/>
      <c r="D27" s="5"/>
      <c r="E27" s="5"/>
      <c r="F27" s="5"/>
      <c r="G27" s="5"/>
    </row>
    <row r="28" spans="1:7" x14ac:dyDescent="0.25">
      <c r="A28" s="13" t="s">
        <v>26</v>
      </c>
      <c r="B28" s="4" t="s">
        <v>27</v>
      </c>
      <c r="C28" s="5"/>
      <c r="D28" s="5"/>
      <c r="E28" s="5"/>
      <c r="F28" s="5"/>
      <c r="G28" s="5"/>
    </row>
    <row r="29" spans="1:7" x14ac:dyDescent="0.25">
      <c r="A29" s="13" t="s">
        <v>28</v>
      </c>
      <c r="B29" s="4" t="s">
        <v>29</v>
      </c>
      <c r="C29" s="5">
        <v>167992.52</v>
      </c>
      <c r="D29" s="5">
        <v>17625</v>
      </c>
      <c r="E29" s="5">
        <v>16717</v>
      </c>
      <c r="F29" s="5">
        <v>16717</v>
      </c>
      <c r="G29" s="5">
        <v>16717</v>
      </c>
    </row>
    <row r="30" spans="1:7" x14ac:dyDescent="0.25">
      <c r="A30" s="13" t="s">
        <v>30</v>
      </c>
      <c r="B30" s="4" t="s">
        <v>31</v>
      </c>
      <c r="C30" s="5">
        <v>1058.46</v>
      </c>
      <c r="D30" s="5"/>
      <c r="E30" s="5"/>
      <c r="F30" s="5"/>
      <c r="G30" s="5"/>
    </row>
    <row r="31" spans="1:7" x14ac:dyDescent="0.25">
      <c r="A31" s="12" t="s">
        <v>48</v>
      </c>
      <c r="B31" s="4" t="s">
        <v>49</v>
      </c>
      <c r="C31" s="5"/>
      <c r="D31" s="5"/>
      <c r="E31" s="5"/>
      <c r="F31" s="5"/>
      <c r="G31" s="5"/>
    </row>
    <row r="32" spans="1:7" x14ac:dyDescent="0.25">
      <c r="A32" s="3" t="s">
        <v>13</v>
      </c>
      <c r="B32" s="4" t="s">
        <v>1</v>
      </c>
      <c r="C32" s="5">
        <f>SUM(C33:C35)</f>
        <v>25546.760000000002</v>
      </c>
      <c r="D32" s="5">
        <f t="shared" ref="D32" si="22">SUM(D33:D35)</f>
        <v>42991</v>
      </c>
      <c r="E32" s="5">
        <f t="shared" ref="E32:G32" si="23">SUM(E33:E35)</f>
        <v>24147</v>
      </c>
      <c r="F32" s="5">
        <f t="shared" si="23"/>
        <v>0</v>
      </c>
      <c r="G32" s="5">
        <f t="shared" si="23"/>
        <v>0</v>
      </c>
    </row>
    <row r="33" spans="1:7" x14ac:dyDescent="0.25">
      <c r="A33" s="13" t="s">
        <v>14</v>
      </c>
      <c r="B33" s="4" t="s">
        <v>15</v>
      </c>
      <c r="C33" s="5">
        <v>13096.86</v>
      </c>
      <c r="D33" s="5">
        <v>26637</v>
      </c>
      <c r="E33" s="5">
        <v>14205</v>
      </c>
      <c r="F33" s="5"/>
      <c r="G33" s="5"/>
    </row>
    <row r="34" spans="1:7" x14ac:dyDescent="0.25">
      <c r="A34" s="13" t="s">
        <v>16</v>
      </c>
      <c r="B34" s="4" t="s">
        <v>17</v>
      </c>
      <c r="C34" s="5">
        <v>7346.93</v>
      </c>
      <c r="D34" s="5">
        <v>1163</v>
      </c>
      <c r="E34" s="5">
        <v>4375</v>
      </c>
      <c r="F34" s="5"/>
      <c r="G34" s="5"/>
    </row>
    <row r="35" spans="1:7" x14ac:dyDescent="0.25">
      <c r="A35" s="13">
        <v>34</v>
      </c>
      <c r="B35" s="4" t="s">
        <v>23</v>
      </c>
      <c r="C35" s="5">
        <v>5102.97</v>
      </c>
      <c r="D35" s="5">
        <v>15191</v>
      </c>
      <c r="E35" s="5">
        <v>5567</v>
      </c>
      <c r="F35" s="5"/>
      <c r="G35" s="5"/>
    </row>
    <row r="36" spans="1:7" x14ac:dyDescent="0.25">
      <c r="A36" s="12" t="s">
        <v>71</v>
      </c>
      <c r="B36" s="4" t="s">
        <v>72</v>
      </c>
      <c r="C36" s="5"/>
      <c r="D36" s="5"/>
      <c r="E36" s="5"/>
      <c r="F36" s="5"/>
      <c r="G36" s="5"/>
    </row>
    <row r="37" spans="1:7" x14ac:dyDescent="0.25">
      <c r="A37" s="3" t="s">
        <v>13</v>
      </c>
      <c r="B37" s="4" t="s">
        <v>1</v>
      </c>
      <c r="C37" s="5">
        <f>SUM(C38:C40)</f>
        <v>0</v>
      </c>
      <c r="D37" s="5">
        <f t="shared" ref="D37:G37" si="24">SUM(D38:D40)</f>
        <v>1337</v>
      </c>
      <c r="E37" s="5">
        <f t="shared" si="24"/>
        <v>0</v>
      </c>
      <c r="F37" s="5">
        <f t="shared" si="24"/>
        <v>0</v>
      </c>
      <c r="G37" s="5">
        <f t="shared" si="24"/>
        <v>0</v>
      </c>
    </row>
    <row r="38" spans="1:7" x14ac:dyDescent="0.25">
      <c r="A38" s="13">
        <v>32</v>
      </c>
      <c r="B38" s="4" t="s">
        <v>17</v>
      </c>
      <c r="C38" s="5"/>
      <c r="D38" s="5">
        <v>1337</v>
      </c>
      <c r="E38" s="5"/>
      <c r="F38" s="5"/>
      <c r="G38" s="5"/>
    </row>
    <row r="39" spans="1:7" x14ac:dyDescent="0.25">
      <c r="A39" s="12" t="s">
        <v>32</v>
      </c>
      <c r="B39" s="4" t="s">
        <v>33</v>
      </c>
      <c r="C39" s="5"/>
      <c r="D39" s="5"/>
      <c r="E39" s="5"/>
      <c r="F39" s="5"/>
      <c r="G39" s="5"/>
    </row>
    <row r="40" spans="1:7" x14ac:dyDescent="0.25">
      <c r="A40" s="3" t="s">
        <v>14</v>
      </c>
      <c r="B40" s="4" t="s">
        <v>2</v>
      </c>
      <c r="C40" s="5"/>
      <c r="D40" s="5"/>
      <c r="E40" s="5"/>
      <c r="F40" s="5"/>
      <c r="G40" s="5"/>
    </row>
    <row r="41" spans="1:7" x14ac:dyDescent="0.25">
      <c r="A41" s="13" t="s">
        <v>14</v>
      </c>
      <c r="B41" s="4" t="s">
        <v>15</v>
      </c>
      <c r="C41" s="5"/>
      <c r="D41" s="5"/>
      <c r="E41" s="5"/>
      <c r="F41" s="5"/>
      <c r="G41" s="5"/>
    </row>
    <row r="42" spans="1:7" x14ac:dyDescent="0.25">
      <c r="A42" s="13" t="s">
        <v>16</v>
      </c>
      <c r="B42" s="4" t="s">
        <v>17</v>
      </c>
      <c r="C42" s="5"/>
      <c r="D42" s="5"/>
      <c r="E42" s="5"/>
      <c r="F42" s="5"/>
      <c r="G42" s="5"/>
    </row>
    <row r="43" spans="1:7" x14ac:dyDescent="0.25">
      <c r="A43" s="13" t="s">
        <v>22</v>
      </c>
      <c r="B43" s="4" t="s">
        <v>23</v>
      </c>
      <c r="C43" s="5"/>
      <c r="D43" s="5"/>
      <c r="E43" s="5"/>
      <c r="F43" s="5"/>
      <c r="G43" s="5"/>
    </row>
    <row r="44" spans="1:7" x14ac:dyDescent="0.25">
      <c r="A44" s="3" t="s">
        <v>34</v>
      </c>
      <c r="B44" s="4" t="s">
        <v>3</v>
      </c>
      <c r="C44" s="5"/>
      <c r="D44" s="5"/>
      <c r="E44" s="5"/>
      <c r="F44" s="5"/>
      <c r="G44" s="5"/>
    </row>
    <row r="45" spans="1:7" x14ac:dyDescent="0.25">
      <c r="A45" s="13" t="s">
        <v>14</v>
      </c>
      <c r="B45" s="4" t="s">
        <v>15</v>
      </c>
      <c r="C45" s="5"/>
      <c r="D45" s="5"/>
      <c r="E45" s="5"/>
      <c r="F45" s="5"/>
      <c r="G45" s="5"/>
    </row>
    <row r="46" spans="1:7" x14ac:dyDescent="0.25">
      <c r="A46" s="13" t="s">
        <v>16</v>
      </c>
      <c r="B46" s="4" t="s">
        <v>17</v>
      </c>
      <c r="C46" s="5"/>
      <c r="D46" s="5"/>
      <c r="E46" s="5"/>
      <c r="F46" s="5"/>
      <c r="G46" s="5"/>
    </row>
    <row r="47" spans="1:7" x14ac:dyDescent="0.25">
      <c r="A47" s="13" t="s">
        <v>22</v>
      </c>
      <c r="B47" s="4" t="s">
        <v>23</v>
      </c>
      <c r="C47" s="5"/>
      <c r="D47" s="5"/>
      <c r="E47" s="5"/>
      <c r="F47" s="5"/>
      <c r="G47" s="5"/>
    </row>
    <row r="48" spans="1:7" x14ac:dyDescent="0.25">
      <c r="A48" s="13" t="s">
        <v>24</v>
      </c>
      <c r="B48" s="4" t="s">
        <v>25</v>
      </c>
      <c r="C48" s="5"/>
      <c r="D48" s="5"/>
      <c r="E48" s="5"/>
      <c r="F48" s="5"/>
      <c r="G48" s="5"/>
    </row>
    <row r="49" spans="1:7" x14ac:dyDescent="0.25">
      <c r="A49" s="13" t="s">
        <v>28</v>
      </c>
      <c r="B49" s="4" t="s">
        <v>29</v>
      </c>
      <c r="C49" s="5"/>
      <c r="D49" s="5"/>
      <c r="E49" s="5"/>
      <c r="F49" s="5"/>
      <c r="G49" s="5"/>
    </row>
    <row r="50" spans="1:7" x14ac:dyDescent="0.25">
      <c r="A50" s="3" t="s">
        <v>35</v>
      </c>
      <c r="B50" s="4" t="s">
        <v>4</v>
      </c>
      <c r="C50" s="5">
        <f>SUM(C51:C60)</f>
        <v>136445.51999999999</v>
      </c>
      <c r="D50" s="5">
        <f t="shared" ref="D50" si="25">SUM(D51:D60)</f>
        <v>79560</v>
      </c>
      <c r="E50" s="5">
        <f t="shared" ref="E50:G50" si="26">SUM(E51:E60)</f>
        <v>154550</v>
      </c>
      <c r="F50" s="5">
        <f t="shared" si="26"/>
        <v>130400</v>
      </c>
      <c r="G50" s="5">
        <f t="shared" si="26"/>
        <v>70500</v>
      </c>
    </row>
    <row r="51" spans="1:7" x14ac:dyDescent="0.25">
      <c r="A51" s="13" t="s">
        <v>14</v>
      </c>
      <c r="B51" s="4" t="s">
        <v>15</v>
      </c>
      <c r="C51" s="5">
        <v>35855.019999999997</v>
      </c>
      <c r="D51" s="5">
        <v>58260</v>
      </c>
      <c r="E51" s="5">
        <v>53000</v>
      </c>
      <c r="F51" s="5">
        <v>53000</v>
      </c>
      <c r="G51" s="5">
        <v>15300</v>
      </c>
    </row>
    <row r="52" spans="1:7" x14ac:dyDescent="0.25">
      <c r="A52" s="13" t="s">
        <v>16</v>
      </c>
      <c r="B52" s="4" t="s">
        <v>17</v>
      </c>
      <c r="C52" s="5">
        <v>72794.350000000006</v>
      </c>
      <c r="D52" s="5">
        <v>21300</v>
      </c>
      <c r="E52" s="5">
        <v>82350</v>
      </c>
      <c r="F52" s="5">
        <v>69900</v>
      </c>
      <c r="G52" s="5">
        <v>47200</v>
      </c>
    </row>
    <row r="53" spans="1:7" x14ac:dyDescent="0.25">
      <c r="A53" s="13" t="s">
        <v>22</v>
      </c>
      <c r="B53" s="4" t="s">
        <v>23</v>
      </c>
      <c r="C53" s="5">
        <v>178.76</v>
      </c>
      <c r="D53" s="5"/>
      <c r="E53" s="5"/>
      <c r="F53" s="5"/>
      <c r="G53" s="5"/>
    </row>
    <row r="54" spans="1:7" x14ac:dyDescent="0.25">
      <c r="A54" s="13" t="s">
        <v>36</v>
      </c>
      <c r="B54" s="4" t="s">
        <v>37</v>
      </c>
      <c r="C54" s="5"/>
      <c r="D54" s="5"/>
      <c r="E54" s="5"/>
      <c r="F54" s="5"/>
      <c r="G54" s="5"/>
    </row>
    <row r="55" spans="1:7" x14ac:dyDescent="0.25">
      <c r="A55" s="13" t="s">
        <v>38</v>
      </c>
      <c r="B55" s="4" t="s">
        <v>39</v>
      </c>
      <c r="C55" s="5">
        <v>41.21</v>
      </c>
      <c r="D55" s="5"/>
      <c r="E55" s="5"/>
      <c r="F55" s="5"/>
      <c r="G55" s="5"/>
    </row>
    <row r="56" spans="1:7" x14ac:dyDescent="0.25">
      <c r="A56" s="13" t="s">
        <v>24</v>
      </c>
      <c r="B56" s="4" t="s">
        <v>25</v>
      </c>
      <c r="C56" s="5"/>
      <c r="D56" s="5"/>
      <c r="E56" s="5"/>
      <c r="F56" s="5"/>
      <c r="G56" s="5"/>
    </row>
    <row r="57" spans="1:7" x14ac:dyDescent="0.25">
      <c r="A57" s="13" t="s">
        <v>18</v>
      </c>
      <c r="B57" s="4" t="s">
        <v>19</v>
      </c>
      <c r="C57" s="5"/>
      <c r="D57" s="5"/>
      <c r="E57" s="5"/>
      <c r="F57" s="5"/>
      <c r="G57" s="5"/>
    </row>
    <row r="58" spans="1:7" x14ac:dyDescent="0.25">
      <c r="A58" s="13" t="s">
        <v>26</v>
      </c>
      <c r="B58" s="4" t="s">
        <v>27</v>
      </c>
      <c r="C58" s="5"/>
      <c r="D58" s="5"/>
      <c r="E58" s="5">
        <v>1000</v>
      </c>
      <c r="F58" s="5"/>
      <c r="G58" s="5"/>
    </row>
    <row r="59" spans="1:7" x14ac:dyDescent="0.25">
      <c r="A59" s="13" t="s">
        <v>28</v>
      </c>
      <c r="B59" s="4" t="s">
        <v>29</v>
      </c>
      <c r="C59" s="5">
        <v>27576.18</v>
      </c>
      <c r="D59" s="5"/>
      <c r="E59" s="5">
        <v>18200</v>
      </c>
      <c r="F59" s="5">
        <v>7500</v>
      </c>
      <c r="G59" s="5">
        <v>8000</v>
      </c>
    </row>
    <row r="60" spans="1:7" x14ac:dyDescent="0.25">
      <c r="A60" s="13" t="s">
        <v>30</v>
      </c>
      <c r="B60" s="4" t="s">
        <v>31</v>
      </c>
      <c r="C60" s="5"/>
      <c r="D60" s="5"/>
      <c r="E60" s="5"/>
      <c r="F60" s="5"/>
      <c r="G60" s="5"/>
    </row>
    <row r="61" spans="1:7" x14ac:dyDescent="0.25">
      <c r="A61" s="3" t="s">
        <v>40</v>
      </c>
      <c r="B61" s="4" t="s">
        <v>5</v>
      </c>
      <c r="C61" s="5">
        <f>SUM(C62:C70)</f>
        <v>287744.81</v>
      </c>
      <c r="D61" s="5">
        <f t="shared" ref="D61" si="27">SUM(D62:D70)</f>
        <v>138239</v>
      </c>
      <c r="E61" s="5">
        <f t="shared" ref="E61:G61" si="28">SUM(E62:E70)</f>
        <v>0</v>
      </c>
      <c r="F61" s="5">
        <f t="shared" si="28"/>
        <v>0</v>
      </c>
      <c r="G61" s="5">
        <f t="shared" si="28"/>
        <v>0</v>
      </c>
    </row>
    <row r="62" spans="1:7" x14ac:dyDescent="0.25">
      <c r="A62" s="13" t="s">
        <v>14</v>
      </c>
      <c r="B62" s="4" t="s">
        <v>15</v>
      </c>
      <c r="C62" s="5">
        <v>34425.15</v>
      </c>
      <c r="D62" s="5"/>
      <c r="E62" s="5"/>
      <c r="F62" s="5"/>
      <c r="G62" s="5"/>
    </row>
    <row r="63" spans="1:7" x14ac:dyDescent="0.25">
      <c r="A63" s="13" t="s">
        <v>16</v>
      </c>
      <c r="B63" s="4" t="s">
        <v>17</v>
      </c>
      <c r="C63" s="5">
        <v>98719.27</v>
      </c>
      <c r="D63" s="5">
        <f>21500+69139</f>
        <v>90639</v>
      </c>
      <c r="E63" s="5"/>
      <c r="F63" s="5"/>
      <c r="G63" s="5"/>
    </row>
    <row r="64" spans="1:7" x14ac:dyDescent="0.25">
      <c r="A64" s="13" t="s">
        <v>22</v>
      </c>
      <c r="B64" s="4" t="s">
        <v>23</v>
      </c>
      <c r="C64" s="5">
        <v>25.8</v>
      </c>
      <c r="D64" s="5">
        <v>100</v>
      </c>
      <c r="E64" s="5"/>
      <c r="F64" s="5"/>
      <c r="G64" s="5"/>
    </row>
    <row r="65" spans="1:7" x14ac:dyDescent="0.25">
      <c r="A65" s="13" t="s">
        <v>38</v>
      </c>
      <c r="B65" s="4" t="s">
        <v>39</v>
      </c>
      <c r="C65" s="5"/>
      <c r="D65" s="5"/>
      <c r="E65" s="5"/>
      <c r="F65" s="5"/>
      <c r="G65" s="5"/>
    </row>
    <row r="66" spans="1:7" x14ac:dyDescent="0.25">
      <c r="A66" s="13" t="s">
        <v>24</v>
      </c>
      <c r="B66" s="4" t="s">
        <v>25</v>
      </c>
      <c r="C66" s="5"/>
      <c r="D66" s="5"/>
      <c r="E66" s="5"/>
      <c r="F66" s="5"/>
      <c r="G66" s="5"/>
    </row>
    <row r="67" spans="1:7" x14ac:dyDescent="0.25">
      <c r="A67" s="13" t="s">
        <v>18</v>
      </c>
      <c r="B67" s="4" t="s">
        <v>19</v>
      </c>
      <c r="C67" s="5"/>
      <c r="D67" s="5"/>
      <c r="E67" s="5"/>
      <c r="F67" s="5"/>
      <c r="G67" s="5"/>
    </row>
    <row r="68" spans="1:7" x14ac:dyDescent="0.25">
      <c r="A68" s="13" t="s">
        <v>26</v>
      </c>
      <c r="B68" s="4" t="s">
        <v>27</v>
      </c>
      <c r="C68" s="5"/>
      <c r="D68" s="5"/>
      <c r="E68" s="5"/>
      <c r="F68" s="5"/>
      <c r="G68" s="5"/>
    </row>
    <row r="69" spans="1:7" x14ac:dyDescent="0.25">
      <c r="A69" s="13" t="s">
        <v>28</v>
      </c>
      <c r="B69" s="4" t="s">
        <v>29</v>
      </c>
      <c r="C69" s="5">
        <v>154574.59</v>
      </c>
      <c r="D69" s="5">
        <f>23500+9000</f>
        <v>32500</v>
      </c>
      <c r="E69" s="5"/>
      <c r="F69" s="5"/>
      <c r="G69" s="5"/>
    </row>
    <row r="70" spans="1:7" x14ac:dyDescent="0.25">
      <c r="A70" s="13" t="s">
        <v>30</v>
      </c>
      <c r="B70" s="4" t="s">
        <v>31</v>
      </c>
      <c r="C70" s="5"/>
      <c r="D70" s="5">
        <v>15000</v>
      </c>
      <c r="E70" s="5"/>
      <c r="F70" s="5"/>
      <c r="G70" s="5"/>
    </row>
    <row r="71" spans="1:7" x14ac:dyDescent="0.25">
      <c r="A71" s="3" t="s">
        <v>41</v>
      </c>
      <c r="B71" s="4" t="s">
        <v>6</v>
      </c>
      <c r="C71" s="5"/>
      <c r="D71" s="5"/>
      <c r="E71" s="5"/>
      <c r="F71" s="5"/>
      <c r="G71" s="5"/>
    </row>
    <row r="72" spans="1:7" x14ac:dyDescent="0.25">
      <c r="A72" s="13" t="s">
        <v>14</v>
      </c>
      <c r="B72" s="4" t="s">
        <v>15</v>
      </c>
      <c r="C72" s="5"/>
      <c r="D72" s="5"/>
      <c r="E72" s="5"/>
      <c r="F72" s="5"/>
      <c r="G72" s="5"/>
    </row>
    <row r="73" spans="1:7" x14ac:dyDescent="0.25">
      <c r="A73" s="13" t="s">
        <v>16</v>
      </c>
      <c r="B73" s="4" t="s">
        <v>17</v>
      </c>
      <c r="C73" s="5"/>
      <c r="D73" s="5"/>
      <c r="E73" s="5"/>
      <c r="F73" s="5"/>
      <c r="G73" s="5"/>
    </row>
    <row r="74" spans="1:7" x14ac:dyDescent="0.25">
      <c r="A74" s="13" t="s">
        <v>22</v>
      </c>
      <c r="B74" s="4" t="s">
        <v>23</v>
      </c>
      <c r="C74" s="5"/>
      <c r="D74" s="5"/>
      <c r="E74" s="5"/>
      <c r="F74" s="5"/>
      <c r="G74" s="5"/>
    </row>
    <row r="75" spans="1:7" x14ac:dyDescent="0.25">
      <c r="A75" s="13" t="s">
        <v>26</v>
      </c>
      <c r="B75" s="4" t="s">
        <v>27</v>
      </c>
      <c r="C75" s="5"/>
      <c r="D75" s="5"/>
      <c r="E75" s="5"/>
      <c r="F75" s="5"/>
      <c r="G75" s="5"/>
    </row>
    <row r="76" spans="1:7" x14ac:dyDescent="0.25">
      <c r="A76" s="13" t="s">
        <v>28</v>
      </c>
      <c r="B76" s="4" t="s">
        <v>29</v>
      </c>
      <c r="C76" s="5"/>
      <c r="D76" s="5"/>
      <c r="E76" s="5"/>
      <c r="F76" s="5"/>
      <c r="G76" s="5"/>
    </row>
    <row r="77" spans="1:7" x14ac:dyDescent="0.25">
      <c r="A77" s="13" t="s">
        <v>30</v>
      </c>
      <c r="B77" s="4" t="s">
        <v>31</v>
      </c>
      <c r="C77" s="5"/>
      <c r="D77" s="5"/>
      <c r="E77" s="5"/>
      <c r="F77" s="5"/>
      <c r="G77" s="5"/>
    </row>
    <row r="78" spans="1:7" x14ac:dyDescent="0.25">
      <c r="A78" s="12" t="s">
        <v>51</v>
      </c>
      <c r="B78" s="4" t="s">
        <v>52</v>
      </c>
      <c r="C78" s="5"/>
      <c r="D78" s="5"/>
      <c r="E78" s="5"/>
      <c r="F78" s="5"/>
      <c r="G78" s="5"/>
    </row>
    <row r="79" spans="1:7" x14ac:dyDescent="0.25">
      <c r="A79" s="3" t="s">
        <v>14</v>
      </c>
      <c r="B79" s="4" t="s">
        <v>2</v>
      </c>
      <c r="C79" s="5">
        <f>SUM(C80:C87)</f>
        <v>3183568.96</v>
      </c>
      <c r="D79" s="5">
        <f>SUM(D80:D87)</f>
        <v>2947273</v>
      </c>
      <c r="E79" s="5">
        <f>SUM(E80:E87)</f>
        <v>3247490</v>
      </c>
      <c r="F79" s="5">
        <f>SUM(F80:F87)</f>
        <v>3376338</v>
      </c>
      <c r="G79" s="5">
        <f t="shared" ref="G79" si="29">SUM(G80:G87)</f>
        <v>3436212</v>
      </c>
    </row>
    <row r="80" spans="1:7" x14ac:dyDescent="0.25">
      <c r="A80" s="13" t="s">
        <v>14</v>
      </c>
      <c r="B80" s="4" t="s">
        <v>15</v>
      </c>
      <c r="C80" s="5">
        <v>886325.16</v>
      </c>
      <c r="D80" s="5">
        <v>959446</v>
      </c>
      <c r="E80" s="5">
        <v>1028222</v>
      </c>
      <c r="F80" s="5">
        <v>1063182</v>
      </c>
      <c r="G80" s="5">
        <v>1099330</v>
      </c>
    </row>
    <row r="81" spans="1:8" x14ac:dyDescent="0.25">
      <c r="A81" s="13" t="s">
        <v>16</v>
      </c>
      <c r="B81" s="4" t="s">
        <v>17</v>
      </c>
      <c r="C81" s="5">
        <v>1874523.33</v>
      </c>
      <c r="D81" s="5">
        <v>1676428</v>
      </c>
      <c r="E81" s="5">
        <v>1806960</v>
      </c>
      <c r="F81" s="5">
        <v>1868398</v>
      </c>
      <c r="G81" s="5">
        <v>1931923</v>
      </c>
    </row>
    <row r="82" spans="1:8" x14ac:dyDescent="0.25">
      <c r="A82" s="13" t="s">
        <v>22</v>
      </c>
      <c r="B82" s="4" t="s">
        <v>23</v>
      </c>
      <c r="C82" s="5">
        <v>58434.92</v>
      </c>
      <c r="D82" s="5">
        <v>67638</v>
      </c>
      <c r="E82" s="5">
        <v>62973</v>
      </c>
      <c r="F82" s="5">
        <v>65114</v>
      </c>
      <c r="G82" s="5">
        <v>67328</v>
      </c>
    </row>
    <row r="83" spans="1:8" x14ac:dyDescent="0.25">
      <c r="A83" s="13">
        <v>38</v>
      </c>
      <c r="B83" s="4" t="s">
        <v>19</v>
      </c>
      <c r="C83" s="5"/>
      <c r="D83" s="5">
        <v>2500</v>
      </c>
      <c r="E83" s="5"/>
      <c r="F83" s="5"/>
      <c r="G83" s="5"/>
    </row>
    <row r="84" spans="1:8" x14ac:dyDescent="0.25">
      <c r="A84" s="13" t="s">
        <v>26</v>
      </c>
      <c r="B84" s="4" t="s">
        <v>27</v>
      </c>
      <c r="C84" s="5"/>
      <c r="D84" s="5">
        <v>1982</v>
      </c>
      <c r="E84" s="5"/>
      <c r="F84" s="5"/>
      <c r="G84" s="5"/>
    </row>
    <row r="85" spans="1:8" x14ac:dyDescent="0.25">
      <c r="A85" s="13" t="s">
        <v>28</v>
      </c>
      <c r="B85" s="4" t="s">
        <v>29</v>
      </c>
      <c r="C85" s="5">
        <v>268732</v>
      </c>
      <c r="D85" s="5">
        <v>148996</v>
      </c>
      <c r="E85" s="5">
        <v>221202</v>
      </c>
      <c r="F85" s="5">
        <v>228722</v>
      </c>
      <c r="G85" s="5">
        <v>236499</v>
      </c>
    </row>
    <row r="86" spans="1:8" x14ac:dyDescent="0.25">
      <c r="A86" s="13" t="s">
        <v>30</v>
      </c>
      <c r="B86" s="4" t="s">
        <v>31</v>
      </c>
      <c r="C86" s="5">
        <v>70113.899999999994</v>
      </c>
      <c r="D86" s="5">
        <v>42640</v>
      </c>
      <c r="E86" s="5">
        <v>73072</v>
      </c>
      <c r="F86" s="5">
        <v>75556</v>
      </c>
      <c r="G86" s="5">
        <v>78125</v>
      </c>
      <c r="H86" s="14"/>
    </row>
    <row r="87" spans="1:8" x14ac:dyDescent="0.25">
      <c r="A87" s="13" t="s">
        <v>53</v>
      </c>
      <c r="B87" s="4" t="s">
        <v>54</v>
      </c>
      <c r="C87" s="5">
        <v>25439.65</v>
      </c>
      <c r="D87" s="5">
        <v>47643</v>
      </c>
      <c r="E87" s="5">
        <v>55061</v>
      </c>
      <c r="F87" s="5">
        <v>75366</v>
      </c>
      <c r="G87" s="5">
        <v>23007</v>
      </c>
    </row>
    <row r="88" spans="1:8" x14ac:dyDescent="0.25">
      <c r="A88" s="3" t="s">
        <v>34</v>
      </c>
      <c r="B88" s="4" t="s">
        <v>3</v>
      </c>
      <c r="C88" s="5">
        <f>SUM(C89:C96)</f>
        <v>2060228.89</v>
      </c>
      <c r="D88" s="5">
        <f t="shared" ref="D88" si="30">SUM(D89:D96)</f>
        <v>1723839</v>
      </c>
      <c r="E88" s="5">
        <f t="shared" ref="E88:F88" si="31">SUM(E89:E96)</f>
        <v>1729937</v>
      </c>
      <c r="F88" s="5">
        <f t="shared" si="31"/>
        <v>1788755</v>
      </c>
      <c r="G88" s="5">
        <f>SUM(G89:G96)</f>
        <v>1849573</v>
      </c>
    </row>
    <row r="89" spans="1:8" x14ac:dyDescent="0.25">
      <c r="A89" s="13" t="s">
        <v>14</v>
      </c>
      <c r="B89" s="4" t="s">
        <v>15</v>
      </c>
      <c r="C89" s="5">
        <v>1165807.8799999999</v>
      </c>
      <c r="D89" s="5">
        <v>1193783</v>
      </c>
      <c r="E89" s="5">
        <v>1253888</v>
      </c>
      <c r="F89" s="5">
        <v>1296521</v>
      </c>
      <c r="G89" s="5">
        <v>1340602</v>
      </c>
    </row>
    <row r="90" spans="1:8" x14ac:dyDescent="0.25">
      <c r="A90" s="13" t="s">
        <v>16</v>
      </c>
      <c r="B90" s="4" t="s">
        <v>17</v>
      </c>
      <c r="C90" s="5">
        <v>321306.59000000003</v>
      </c>
      <c r="D90" s="5">
        <v>397672</v>
      </c>
      <c r="E90" s="5">
        <v>400167</v>
      </c>
      <c r="F90" s="5">
        <v>413773</v>
      </c>
      <c r="G90" s="5">
        <v>427840</v>
      </c>
    </row>
    <row r="91" spans="1:8" x14ac:dyDescent="0.25">
      <c r="A91" s="13" t="s">
        <v>22</v>
      </c>
      <c r="B91" s="4" t="s">
        <v>23</v>
      </c>
      <c r="C91" s="5">
        <v>5315</v>
      </c>
      <c r="D91" s="5">
        <v>8160</v>
      </c>
      <c r="E91" s="5">
        <v>5492</v>
      </c>
      <c r="F91" s="5">
        <v>5678</v>
      </c>
      <c r="G91" s="5">
        <v>5872</v>
      </c>
    </row>
    <row r="92" spans="1:8" x14ac:dyDescent="0.25">
      <c r="A92" s="13" t="s">
        <v>24</v>
      </c>
      <c r="B92" s="4" t="s">
        <v>25</v>
      </c>
      <c r="C92" s="5"/>
      <c r="D92" s="5"/>
      <c r="E92" s="5"/>
      <c r="F92" s="5"/>
      <c r="G92" s="5"/>
    </row>
    <row r="93" spans="1:8" x14ac:dyDescent="0.25">
      <c r="A93" s="13">
        <v>38</v>
      </c>
      <c r="B93" s="4" t="s">
        <v>19</v>
      </c>
      <c r="C93" s="5"/>
      <c r="D93" s="5">
        <v>2489</v>
      </c>
      <c r="E93" s="5"/>
      <c r="F93" s="5"/>
      <c r="G93" s="5"/>
    </row>
    <row r="94" spans="1:8" x14ac:dyDescent="0.25">
      <c r="A94" s="13" t="s">
        <v>28</v>
      </c>
      <c r="B94" s="4" t="s">
        <v>29</v>
      </c>
      <c r="C94" s="5">
        <v>21266.81</v>
      </c>
      <c r="D94" s="5">
        <v>117884</v>
      </c>
      <c r="E94" s="5">
        <v>28910</v>
      </c>
      <c r="F94" s="5">
        <v>29893</v>
      </c>
      <c r="G94" s="5">
        <v>30910</v>
      </c>
    </row>
    <row r="95" spans="1:8" x14ac:dyDescent="0.25">
      <c r="A95" s="13">
        <v>45</v>
      </c>
      <c r="B95" s="4" t="s">
        <v>31</v>
      </c>
      <c r="C95" s="5">
        <v>15641.38</v>
      </c>
      <c r="D95" s="5"/>
      <c r="E95" s="5">
        <v>41480</v>
      </c>
      <c r="F95" s="5">
        <v>42890</v>
      </c>
      <c r="G95" s="5">
        <v>44349</v>
      </c>
    </row>
    <row r="96" spans="1:8" x14ac:dyDescent="0.25">
      <c r="A96" s="13" t="s">
        <v>53</v>
      </c>
      <c r="B96" s="4" t="s">
        <v>54</v>
      </c>
      <c r="C96" s="5">
        <v>530891.23</v>
      </c>
      <c r="D96" s="5">
        <v>3851</v>
      </c>
      <c r="E96" s="5"/>
      <c r="F96" s="5"/>
      <c r="G96" s="5"/>
    </row>
    <row r="97" spans="1:9" x14ac:dyDescent="0.25">
      <c r="A97" s="3" t="s">
        <v>35</v>
      </c>
      <c r="B97" s="4" t="s">
        <v>4</v>
      </c>
      <c r="C97" s="5"/>
      <c r="D97" s="5">
        <f>SUM(D98:D107)</f>
        <v>40907</v>
      </c>
      <c r="E97" s="5"/>
      <c r="F97" s="5"/>
      <c r="G97" s="5"/>
    </row>
    <row r="98" spans="1:9" x14ac:dyDescent="0.25">
      <c r="A98" s="13" t="s">
        <v>14</v>
      </c>
      <c r="B98" s="4" t="s">
        <v>15</v>
      </c>
      <c r="C98" s="5"/>
      <c r="D98" s="5">
        <v>33407</v>
      </c>
      <c r="E98" s="5"/>
      <c r="F98" s="5"/>
      <c r="G98" s="5"/>
    </row>
    <row r="99" spans="1:9" x14ac:dyDescent="0.25">
      <c r="A99" s="13" t="s">
        <v>16</v>
      </c>
      <c r="B99" s="4" t="s">
        <v>17</v>
      </c>
      <c r="C99" s="5"/>
      <c r="D99" s="5">
        <v>6500</v>
      </c>
      <c r="E99" s="5"/>
      <c r="F99" s="5"/>
      <c r="G99" s="5"/>
    </row>
    <row r="100" spans="1:9" x14ac:dyDescent="0.25">
      <c r="A100" s="13" t="s">
        <v>22</v>
      </c>
      <c r="B100" s="4" t="s">
        <v>23</v>
      </c>
      <c r="C100" s="5"/>
      <c r="D100" s="5"/>
      <c r="E100" s="5"/>
      <c r="F100" s="5"/>
      <c r="G100" s="5"/>
    </row>
    <row r="101" spans="1:9" x14ac:dyDescent="0.25">
      <c r="A101" s="13" t="s">
        <v>36</v>
      </c>
      <c r="B101" s="4" t="s">
        <v>37</v>
      </c>
      <c r="C101" s="5"/>
      <c r="D101" s="5"/>
      <c r="E101" s="5"/>
      <c r="F101" s="5"/>
      <c r="G101" s="5"/>
    </row>
    <row r="102" spans="1:9" x14ac:dyDescent="0.25">
      <c r="A102" s="13" t="s">
        <v>38</v>
      </c>
      <c r="B102" s="4" t="s">
        <v>39</v>
      </c>
      <c r="C102" s="5"/>
      <c r="D102" s="5"/>
      <c r="E102" s="5"/>
      <c r="F102" s="5"/>
      <c r="G102" s="5"/>
    </row>
    <row r="103" spans="1:9" x14ac:dyDescent="0.25">
      <c r="A103" s="13" t="s">
        <v>24</v>
      </c>
      <c r="B103" s="4" t="s">
        <v>25</v>
      </c>
      <c r="C103" s="5"/>
      <c r="D103" s="5"/>
      <c r="E103" s="5"/>
      <c r="F103" s="5"/>
      <c r="G103" s="5"/>
    </row>
    <row r="104" spans="1:9" x14ac:dyDescent="0.25">
      <c r="A104" s="13" t="s">
        <v>18</v>
      </c>
      <c r="B104" s="4" t="s">
        <v>19</v>
      </c>
      <c r="C104" s="5"/>
      <c r="D104" s="5"/>
      <c r="E104" s="5"/>
      <c r="F104" s="5"/>
      <c r="G104" s="5"/>
    </row>
    <row r="105" spans="1:9" x14ac:dyDescent="0.25">
      <c r="A105" s="13" t="s">
        <v>26</v>
      </c>
      <c r="B105" s="4" t="s">
        <v>27</v>
      </c>
      <c r="C105" s="5"/>
      <c r="D105" s="5"/>
      <c r="E105" s="5"/>
      <c r="F105" s="5"/>
      <c r="G105" s="5"/>
    </row>
    <row r="106" spans="1:9" x14ac:dyDescent="0.25">
      <c r="A106" s="13" t="s">
        <v>28</v>
      </c>
      <c r="B106" s="4" t="s">
        <v>29</v>
      </c>
      <c r="C106" s="5"/>
      <c r="D106" s="5">
        <v>1000</v>
      </c>
      <c r="E106" s="5"/>
      <c r="F106" s="5"/>
      <c r="G106" s="5"/>
      <c r="I106" s="17"/>
    </row>
    <row r="107" spans="1:9" x14ac:dyDescent="0.25">
      <c r="A107" s="13" t="s">
        <v>30</v>
      </c>
      <c r="B107" s="4" t="s">
        <v>31</v>
      </c>
      <c r="C107" s="5"/>
      <c r="D107" s="5"/>
      <c r="E107" s="5"/>
      <c r="F107" s="5"/>
      <c r="G107" s="5"/>
      <c r="I107" s="17"/>
    </row>
    <row r="108" spans="1:9" x14ac:dyDescent="0.25">
      <c r="A108" s="3" t="s">
        <v>40</v>
      </c>
      <c r="B108" s="4" t="s">
        <v>5</v>
      </c>
      <c r="C108" s="5">
        <f>SUM(C109:C117)</f>
        <v>280275.69999999995</v>
      </c>
      <c r="D108" s="5">
        <f t="shared" ref="D108" si="32">SUM(D109:D117)</f>
        <v>510170</v>
      </c>
      <c r="E108" s="5">
        <f>SUM(E109:E117)</f>
        <v>436481</v>
      </c>
      <c r="F108" s="5">
        <f t="shared" ref="F108:G108" si="33">SUM(F109:F117)</f>
        <v>397279</v>
      </c>
      <c r="G108" s="5">
        <f t="shared" si="33"/>
        <v>352986</v>
      </c>
      <c r="I108" s="14"/>
    </row>
    <row r="109" spans="1:9" x14ac:dyDescent="0.25">
      <c r="A109" s="13" t="s">
        <v>14</v>
      </c>
      <c r="B109" s="4" t="s">
        <v>15</v>
      </c>
      <c r="C109" s="5">
        <v>45072.61</v>
      </c>
      <c r="D109" s="5">
        <v>59998</v>
      </c>
      <c r="E109" s="5">
        <v>50650</v>
      </c>
      <c r="F109" s="5">
        <v>9714</v>
      </c>
      <c r="G109" s="5">
        <v>9714</v>
      </c>
    </row>
    <row r="110" spans="1:9" x14ac:dyDescent="0.25">
      <c r="A110" s="13" t="s">
        <v>16</v>
      </c>
      <c r="B110" s="4" t="s">
        <v>17</v>
      </c>
      <c r="C110" s="5">
        <v>209995.36</v>
      </c>
      <c r="D110" s="5">
        <v>446395</v>
      </c>
      <c r="E110" s="5">
        <v>373463</v>
      </c>
      <c r="F110" s="5">
        <v>363576</v>
      </c>
      <c r="G110" s="5">
        <v>339272</v>
      </c>
    </row>
    <row r="111" spans="1:9" x14ac:dyDescent="0.25">
      <c r="A111" s="13" t="s">
        <v>22</v>
      </c>
      <c r="B111" s="4" t="s">
        <v>23</v>
      </c>
      <c r="C111" s="5">
        <v>33.22</v>
      </c>
      <c r="D111" s="5">
        <v>22</v>
      </c>
      <c r="E111" s="5"/>
      <c r="F111" s="5"/>
      <c r="G111" s="5"/>
    </row>
    <row r="112" spans="1:9" x14ac:dyDescent="0.25">
      <c r="A112" s="13" t="s">
        <v>38</v>
      </c>
      <c r="B112" s="4" t="s">
        <v>39</v>
      </c>
      <c r="C112" s="5"/>
      <c r="D112" s="5"/>
      <c r="E112" s="5"/>
      <c r="F112" s="5"/>
      <c r="G112" s="5"/>
    </row>
    <row r="113" spans="1:7" x14ac:dyDescent="0.25">
      <c r="A113" s="13" t="s">
        <v>24</v>
      </c>
      <c r="B113" s="4" t="s">
        <v>25</v>
      </c>
      <c r="C113" s="5"/>
      <c r="D113" s="5"/>
      <c r="E113" s="5"/>
      <c r="F113" s="5"/>
      <c r="G113" s="5"/>
    </row>
    <row r="114" spans="1:7" x14ac:dyDescent="0.25">
      <c r="A114" s="13" t="s">
        <v>18</v>
      </c>
      <c r="B114" s="4" t="s">
        <v>19</v>
      </c>
      <c r="C114" s="5"/>
      <c r="D114" s="5"/>
      <c r="E114" s="5"/>
      <c r="F114" s="5"/>
      <c r="G114" s="5"/>
    </row>
    <row r="115" spans="1:7" x14ac:dyDescent="0.25">
      <c r="A115" s="13" t="s">
        <v>26</v>
      </c>
      <c r="B115" s="4" t="s">
        <v>27</v>
      </c>
      <c r="C115" s="5"/>
      <c r="D115" s="5"/>
      <c r="E115" s="5">
        <v>200</v>
      </c>
      <c r="F115" s="5"/>
      <c r="G115" s="5"/>
    </row>
    <row r="116" spans="1:7" x14ac:dyDescent="0.25">
      <c r="A116" s="13" t="s">
        <v>28</v>
      </c>
      <c r="B116" s="4" t="s">
        <v>29</v>
      </c>
      <c r="C116" s="5">
        <v>25174.51</v>
      </c>
      <c r="D116" s="5">
        <v>3755</v>
      </c>
      <c r="E116" s="5">
        <v>12168</v>
      </c>
      <c r="F116" s="5">
        <v>23989</v>
      </c>
      <c r="G116" s="5">
        <v>4000</v>
      </c>
    </row>
    <row r="117" spans="1:7" x14ac:dyDescent="0.25">
      <c r="A117" s="13" t="s">
        <v>30</v>
      </c>
      <c r="B117" s="4" t="s">
        <v>31</v>
      </c>
      <c r="C117" s="5"/>
      <c r="D117" s="5"/>
      <c r="E117" s="5"/>
      <c r="F117" s="5"/>
      <c r="G117" s="5"/>
    </row>
    <row r="118" spans="1:7" x14ac:dyDescent="0.25">
      <c r="A118" s="3" t="s">
        <v>41</v>
      </c>
      <c r="B118" s="4" t="s">
        <v>6</v>
      </c>
      <c r="C118" s="5">
        <f>SUM(C119:C124)</f>
        <v>95043.51</v>
      </c>
      <c r="D118" s="5">
        <f t="shared" ref="D118" si="34">SUM(D119:D124)</f>
        <v>25000</v>
      </c>
      <c r="E118" s="5">
        <f t="shared" ref="E118:G118" si="35">SUM(E119:E124)</f>
        <v>15000</v>
      </c>
      <c r="F118" s="5">
        <f t="shared" si="35"/>
        <v>15000</v>
      </c>
      <c r="G118" s="5">
        <f t="shared" si="35"/>
        <v>15000</v>
      </c>
    </row>
    <row r="119" spans="1:7" x14ac:dyDescent="0.25">
      <c r="A119" s="13" t="s">
        <v>14</v>
      </c>
      <c r="B119" s="4" t="s">
        <v>15</v>
      </c>
      <c r="C119" s="5"/>
      <c r="D119" s="5"/>
      <c r="E119" s="5"/>
      <c r="F119" s="5"/>
      <c r="G119" s="5"/>
    </row>
    <row r="120" spans="1:7" x14ac:dyDescent="0.25">
      <c r="A120" s="13" t="s">
        <v>16</v>
      </c>
      <c r="B120" s="4" t="s">
        <v>17</v>
      </c>
      <c r="C120" s="5">
        <v>86379.51</v>
      </c>
      <c r="D120" s="5">
        <v>15000</v>
      </c>
      <c r="E120" s="5">
        <v>15000</v>
      </c>
      <c r="F120" s="5">
        <v>15000</v>
      </c>
      <c r="G120" s="5">
        <v>15000</v>
      </c>
    </row>
    <row r="121" spans="1:7" x14ac:dyDescent="0.25">
      <c r="A121" s="13" t="s">
        <v>22</v>
      </c>
      <c r="B121" s="4" t="s">
        <v>23</v>
      </c>
      <c r="C121" s="5"/>
      <c r="D121" s="5"/>
      <c r="E121" s="5"/>
      <c r="F121" s="5"/>
      <c r="G121" s="5"/>
    </row>
    <row r="122" spans="1:7" x14ac:dyDescent="0.25">
      <c r="A122" s="13" t="s">
        <v>26</v>
      </c>
      <c r="B122" s="4" t="s">
        <v>27</v>
      </c>
      <c r="C122" s="5"/>
      <c r="D122" s="5"/>
      <c r="E122" s="5"/>
      <c r="F122" s="5"/>
      <c r="G122" s="5"/>
    </row>
    <row r="123" spans="1:7" x14ac:dyDescent="0.25">
      <c r="A123" s="13" t="s">
        <v>28</v>
      </c>
      <c r="B123" s="4" t="s">
        <v>29</v>
      </c>
      <c r="C123" s="5">
        <v>8664</v>
      </c>
      <c r="D123" s="5">
        <v>10000</v>
      </c>
      <c r="E123" s="5"/>
      <c r="F123" s="5"/>
      <c r="G123" s="5"/>
    </row>
    <row r="124" spans="1:7" x14ac:dyDescent="0.25">
      <c r="A124" s="13" t="s">
        <v>30</v>
      </c>
      <c r="B124" s="4" t="s">
        <v>31</v>
      </c>
      <c r="C124" s="5"/>
      <c r="D124" s="5"/>
      <c r="E124" s="5"/>
      <c r="F124" s="5"/>
      <c r="G124" s="5"/>
    </row>
    <row r="125" spans="1:7" x14ac:dyDescent="0.25">
      <c r="A125" s="3" t="s">
        <v>55</v>
      </c>
      <c r="B125" s="4" t="s">
        <v>56</v>
      </c>
      <c r="C125" s="5">
        <f>C126+C127</f>
        <v>471.85</v>
      </c>
      <c r="D125" s="5">
        <f t="shared" ref="D125" si="36">SUM(D126:D127)</f>
        <v>801</v>
      </c>
      <c r="E125" s="5">
        <f t="shared" ref="E125:G125" si="37">SUM(E126:E127)</f>
        <v>1345</v>
      </c>
      <c r="F125" s="5">
        <f t="shared" si="37"/>
        <v>1345</v>
      </c>
      <c r="G125" s="5">
        <f t="shared" si="37"/>
        <v>1345</v>
      </c>
    </row>
    <row r="126" spans="1:7" x14ac:dyDescent="0.25">
      <c r="A126" s="13" t="s">
        <v>14</v>
      </c>
      <c r="B126" s="4" t="s">
        <v>15</v>
      </c>
      <c r="C126" s="5"/>
      <c r="D126" s="5"/>
      <c r="E126" s="5"/>
      <c r="F126" s="5"/>
      <c r="G126" s="5"/>
    </row>
    <row r="127" spans="1:7" x14ac:dyDescent="0.25">
      <c r="A127" s="13" t="s">
        <v>16</v>
      </c>
      <c r="B127" s="4" t="s">
        <v>17</v>
      </c>
      <c r="C127" s="5">
        <v>471.85</v>
      </c>
      <c r="D127" s="5">
        <v>801</v>
      </c>
      <c r="E127" s="5">
        <v>1345</v>
      </c>
      <c r="F127" s="5">
        <v>1345</v>
      </c>
      <c r="G127" s="5">
        <v>1345</v>
      </c>
    </row>
    <row r="128" spans="1:7" x14ac:dyDescent="0.25">
      <c r="A128" s="12" t="s">
        <v>42</v>
      </c>
      <c r="B128" s="4" t="s">
        <v>43</v>
      </c>
      <c r="C128" s="5"/>
      <c r="D128" s="5"/>
      <c r="E128" s="5"/>
      <c r="F128" s="5"/>
      <c r="G128" s="5"/>
    </row>
    <row r="129" spans="1:7" x14ac:dyDescent="0.25">
      <c r="A129" s="3" t="s">
        <v>44</v>
      </c>
      <c r="B129" s="4" t="s">
        <v>45</v>
      </c>
      <c r="C129" s="5"/>
      <c r="D129" s="5"/>
      <c r="E129" s="5"/>
      <c r="F129" s="5"/>
      <c r="G129" s="5"/>
    </row>
    <row r="130" spans="1:7" x14ac:dyDescent="0.25">
      <c r="A130" s="13" t="s">
        <v>14</v>
      </c>
      <c r="B130" s="4" t="s">
        <v>15</v>
      </c>
      <c r="C130" s="5"/>
      <c r="D130" s="5"/>
      <c r="E130" s="5"/>
      <c r="F130" s="5"/>
      <c r="G130" s="5"/>
    </row>
    <row r="131" spans="1:7" x14ac:dyDescent="0.25">
      <c r="A131" s="13" t="s">
        <v>16</v>
      </c>
      <c r="B131" s="4" t="s">
        <v>17</v>
      </c>
      <c r="C131" s="5"/>
      <c r="D131" s="5"/>
      <c r="E131" s="5"/>
      <c r="F131" s="5"/>
      <c r="G131" s="5"/>
    </row>
    <row r="132" spans="1:7" x14ac:dyDescent="0.25">
      <c r="A132" s="13" t="s">
        <v>36</v>
      </c>
      <c r="B132" s="4" t="s">
        <v>37</v>
      </c>
      <c r="C132" s="5"/>
      <c r="D132" s="5"/>
      <c r="E132" s="5"/>
      <c r="F132" s="5"/>
      <c r="G132" s="5"/>
    </row>
    <row r="133" spans="1:7" x14ac:dyDescent="0.25">
      <c r="A133" s="13" t="s">
        <v>38</v>
      </c>
      <c r="B133" s="4" t="s">
        <v>39</v>
      </c>
      <c r="C133" s="5"/>
      <c r="D133" s="5"/>
      <c r="E133" s="5"/>
      <c r="F133" s="5"/>
      <c r="G133" s="5"/>
    </row>
    <row r="134" spans="1:7" x14ac:dyDescent="0.25">
      <c r="A134" s="13" t="s">
        <v>18</v>
      </c>
      <c r="B134" s="4" t="s">
        <v>19</v>
      </c>
      <c r="C134" s="5"/>
      <c r="D134" s="5"/>
      <c r="E134" s="5"/>
      <c r="F134" s="5"/>
      <c r="G134" s="5"/>
    </row>
    <row r="135" spans="1:7" x14ac:dyDescent="0.25">
      <c r="A135" s="13" t="s">
        <v>28</v>
      </c>
      <c r="B135" s="4" t="s">
        <v>29</v>
      </c>
      <c r="C135" s="5"/>
      <c r="D135" s="5"/>
      <c r="E135" s="5"/>
      <c r="F135" s="5"/>
      <c r="G135" s="5"/>
    </row>
    <row r="136" spans="1:7" x14ac:dyDescent="0.25">
      <c r="A136" s="3" t="s">
        <v>46</v>
      </c>
      <c r="B136" s="4" t="s">
        <v>47</v>
      </c>
      <c r="C136" s="5">
        <f>SUM(C137:C143)</f>
        <v>250432.19000000003</v>
      </c>
      <c r="D136" s="5">
        <f>SUM(D137:D143)</f>
        <v>56023</v>
      </c>
      <c r="E136" s="5"/>
      <c r="F136" s="5"/>
      <c r="G136" s="5"/>
    </row>
    <row r="137" spans="1:7" x14ac:dyDescent="0.25">
      <c r="A137" s="13" t="s">
        <v>14</v>
      </c>
      <c r="B137" s="4" t="s">
        <v>15</v>
      </c>
      <c r="C137" s="5">
        <v>42927.86</v>
      </c>
      <c r="D137" s="5">
        <v>3410</v>
      </c>
      <c r="E137" s="5"/>
      <c r="F137" s="5"/>
      <c r="G137" s="5"/>
    </row>
    <row r="138" spans="1:7" x14ac:dyDescent="0.25">
      <c r="A138" s="13" t="s">
        <v>16</v>
      </c>
      <c r="B138" s="4" t="s">
        <v>17</v>
      </c>
      <c r="C138" s="5">
        <v>127510.2</v>
      </c>
      <c r="D138" s="5">
        <v>52602</v>
      </c>
      <c r="E138" s="5"/>
      <c r="F138" s="5"/>
      <c r="G138" s="5"/>
    </row>
    <row r="139" spans="1:7" x14ac:dyDescent="0.25">
      <c r="A139" s="13">
        <v>34</v>
      </c>
      <c r="B139" s="4" t="s">
        <v>23</v>
      </c>
      <c r="C139" s="5">
        <v>90.39</v>
      </c>
      <c r="D139" s="5">
        <v>11</v>
      </c>
      <c r="E139" s="5"/>
      <c r="F139" s="5"/>
      <c r="G139" s="5"/>
    </row>
    <row r="140" spans="1:7" x14ac:dyDescent="0.25">
      <c r="A140" s="13" t="s">
        <v>38</v>
      </c>
      <c r="B140" s="4" t="s">
        <v>39</v>
      </c>
      <c r="C140" s="5">
        <v>61542.45</v>
      </c>
      <c r="D140" s="5"/>
      <c r="E140" s="5"/>
      <c r="F140" s="5"/>
      <c r="G140" s="5"/>
    </row>
    <row r="141" spans="1:7" x14ac:dyDescent="0.25">
      <c r="A141" s="13" t="s">
        <v>18</v>
      </c>
      <c r="B141" s="4" t="s">
        <v>19</v>
      </c>
      <c r="C141" s="5"/>
      <c r="D141" s="5"/>
      <c r="E141" s="5"/>
      <c r="F141" s="5"/>
      <c r="G141" s="5"/>
    </row>
    <row r="142" spans="1:7" x14ac:dyDescent="0.25">
      <c r="A142" s="13" t="s">
        <v>28</v>
      </c>
      <c r="B142" s="4" t="s">
        <v>29</v>
      </c>
      <c r="C142" s="5">
        <v>18361.29</v>
      </c>
      <c r="D142" s="5"/>
      <c r="E142" s="5"/>
      <c r="F142" s="5"/>
      <c r="G142" s="5"/>
    </row>
    <row r="143" spans="1:7" x14ac:dyDescent="0.25">
      <c r="A143" s="13" t="s">
        <v>30</v>
      </c>
      <c r="B143" s="4" t="s">
        <v>31</v>
      </c>
      <c r="C143" s="5"/>
      <c r="D143" s="5"/>
      <c r="E143" s="5"/>
      <c r="F143" s="5"/>
      <c r="G143" s="5"/>
    </row>
    <row r="144" spans="1:7" x14ac:dyDescent="0.25">
      <c r="A144" s="12" t="s">
        <v>57</v>
      </c>
      <c r="B144" s="4" t="s">
        <v>58</v>
      </c>
      <c r="C144" s="5"/>
      <c r="D144" s="5"/>
      <c r="E144" s="5"/>
      <c r="F144" s="5"/>
      <c r="G144" s="5"/>
    </row>
    <row r="145" spans="1:7" x14ac:dyDescent="0.25">
      <c r="A145" s="3" t="s">
        <v>44</v>
      </c>
      <c r="B145" s="4" t="s">
        <v>45</v>
      </c>
      <c r="C145" s="5">
        <f>SUM(C146:C151)</f>
        <v>22052.639999999999</v>
      </c>
      <c r="D145" s="5">
        <f t="shared" ref="D145" si="38">SUM(D146:D151)</f>
        <v>19800</v>
      </c>
      <c r="E145" s="5">
        <f t="shared" ref="E145:G145" si="39">SUM(E146:E151)</f>
        <v>0</v>
      </c>
      <c r="F145" s="5">
        <f t="shared" si="39"/>
        <v>0</v>
      </c>
      <c r="G145" s="5">
        <f t="shared" si="39"/>
        <v>0</v>
      </c>
    </row>
    <row r="146" spans="1:7" x14ac:dyDescent="0.25">
      <c r="A146" s="13" t="s">
        <v>14</v>
      </c>
      <c r="B146" s="4" t="s">
        <v>15</v>
      </c>
      <c r="C146" s="5"/>
      <c r="D146" s="5"/>
      <c r="E146" s="5"/>
      <c r="F146" s="5"/>
      <c r="G146" s="5"/>
    </row>
    <row r="147" spans="1:7" x14ac:dyDescent="0.25">
      <c r="A147" s="13" t="s">
        <v>16</v>
      </c>
      <c r="B147" s="4" t="s">
        <v>17</v>
      </c>
      <c r="C147" s="5">
        <v>12180.11</v>
      </c>
      <c r="D147" s="5">
        <v>5400</v>
      </c>
      <c r="E147" s="5"/>
      <c r="F147" s="5"/>
      <c r="G147" s="5"/>
    </row>
    <row r="148" spans="1:7" x14ac:dyDescent="0.25">
      <c r="A148" s="13">
        <v>34</v>
      </c>
      <c r="B148" s="4" t="s">
        <v>23</v>
      </c>
      <c r="C148" s="5"/>
      <c r="D148" s="5"/>
      <c r="E148" s="5"/>
      <c r="F148" s="5"/>
      <c r="G148" s="5"/>
    </row>
    <row r="149" spans="1:7" x14ac:dyDescent="0.25">
      <c r="A149" s="13" t="s">
        <v>38</v>
      </c>
      <c r="B149" s="4" t="s">
        <v>39</v>
      </c>
      <c r="C149" s="5"/>
      <c r="D149" s="5"/>
      <c r="E149" s="5"/>
      <c r="F149" s="5"/>
      <c r="G149" s="5"/>
    </row>
    <row r="150" spans="1:7" x14ac:dyDescent="0.25">
      <c r="A150" s="13">
        <v>41</v>
      </c>
      <c r="B150" s="4" t="s">
        <v>27</v>
      </c>
      <c r="C150" s="5"/>
      <c r="D150" s="5"/>
      <c r="E150" s="5"/>
      <c r="F150" s="5"/>
      <c r="G150" s="5"/>
    </row>
    <row r="151" spans="1:7" x14ac:dyDescent="0.25">
      <c r="A151" s="13" t="s">
        <v>28</v>
      </c>
      <c r="B151" s="4" t="s">
        <v>29</v>
      </c>
      <c r="C151" s="5">
        <v>9872.5300000000007</v>
      </c>
      <c r="D151" s="5">
        <v>14400</v>
      </c>
      <c r="E151" s="5"/>
      <c r="F151" s="5"/>
      <c r="G151" s="5"/>
    </row>
    <row r="152" spans="1:7" x14ac:dyDescent="0.25">
      <c r="A152" s="3" t="s">
        <v>59</v>
      </c>
      <c r="B152" s="4" t="s">
        <v>47</v>
      </c>
      <c r="C152" s="5">
        <f>SUM(C153:C158)</f>
        <v>72596.239999999991</v>
      </c>
      <c r="D152" s="5">
        <f t="shared" ref="D152" si="40">SUM(D153:D158)</f>
        <v>112200</v>
      </c>
      <c r="E152" s="5">
        <f t="shared" ref="E152:G152" si="41">SUM(E153:E158)</f>
        <v>115000</v>
      </c>
      <c r="F152" s="5">
        <f t="shared" si="41"/>
        <v>0</v>
      </c>
      <c r="G152" s="5">
        <f t="shared" si="41"/>
        <v>0</v>
      </c>
    </row>
    <row r="153" spans="1:7" x14ac:dyDescent="0.25">
      <c r="A153" s="13" t="s">
        <v>14</v>
      </c>
      <c r="B153" s="4" t="s">
        <v>15</v>
      </c>
      <c r="C153" s="5"/>
      <c r="D153" s="5"/>
      <c r="E153" s="5"/>
      <c r="F153" s="5"/>
      <c r="G153" s="5"/>
    </row>
    <row r="154" spans="1:7" x14ac:dyDescent="0.25">
      <c r="A154" s="13" t="s">
        <v>16</v>
      </c>
      <c r="B154" s="4" t="s">
        <v>17</v>
      </c>
      <c r="C154" s="5">
        <v>40095.03</v>
      </c>
      <c r="D154" s="5">
        <v>30600</v>
      </c>
      <c r="E154" s="5">
        <v>60000</v>
      </c>
      <c r="F154" s="5"/>
      <c r="G154" s="5"/>
    </row>
    <row r="155" spans="1:7" x14ac:dyDescent="0.25">
      <c r="A155" s="13">
        <v>34</v>
      </c>
      <c r="B155" s="4" t="s">
        <v>23</v>
      </c>
      <c r="C155" s="5"/>
      <c r="D155" s="5"/>
      <c r="E155" s="5"/>
      <c r="F155" s="5"/>
      <c r="G155" s="5"/>
    </row>
    <row r="156" spans="1:7" x14ac:dyDescent="0.25">
      <c r="A156" s="13">
        <v>38</v>
      </c>
      <c r="B156" s="4" t="s">
        <v>19</v>
      </c>
      <c r="C156" s="5">
        <v>3994.34</v>
      </c>
      <c r="D156" s="5"/>
      <c r="E156" s="5"/>
      <c r="F156" s="5"/>
      <c r="G156" s="5"/>
    </row>
    <row r="157" spans="1:7" x14ac:dyDescent="0.25">
      <c r="A157" s="13">
        <v>41</v>
      </c>
      <c r="B157" s="4" t="s">
        <v>27</v>
      </c>
      <c r="C157" s="5"/>
      <c r="D157" s="5"/>
      <c r="E157" s="5"/>
      <c r="F157" s="5"/>
      <c r="G157" s="5"/>
    </row>
    <row r="158" spans="1:7" x14ac:dyDescent="0.25">
      <c r="A158" s="13" t="s">
        <v>28</v>
      </c>
      <c r="B158" s="4" t="s">
        <v>29</v>
      </c>
      <c r="C158" s="5">
        <v>28506.87</v>
      </c>
      <c r="D158" s="5">
        <v>81600</v>
      </c>
      <c r="E158" s="5">
        <v>55000</v>
      </c>
      <c r="F158" s="5"/>
      <c r="G158" s="5"/>
    </row>
    <row r="159" spans="1:7" x14ac:dyDescent="0.25">
      <c r="A159" s="12" t="s">
        <v>60</v>
      </c>
      <c r="B159" s="4" t="s">
        <v>61</v>
      </c>
      <c r="C159" s="5"/>
      <c r="D159" s="5"/>
      <c r="E159" s="5"/>
      <c r="F159" s="5"/>
      <c r="G159" s="5"/>
    </row>
    <row r="160" spans="1:7" x14ac:dyDescent="0.25">
      <c r="A160" s="3" t="s">
        <v>62</v>
      </c>
      <c r="B160" s="4" t="s">
        <v>63</v>
      </c>
      <c r="C160" s="5">
        <f>SUM(C161:C164)</f>
        <v>145958.97</v>
      </c>
      <c r="D160" s="5">
        <f>D164</f>
        <v>472297</v>
      </c>
      <c r="E160" s="5">
        <f>E164</f>
        <v>0</v>
      </c>
      <c r="F160" s="5"/>
      <c r="G160" s="5"/>
    </row>
    <row r="161" spans="1:7" x14ac:dyDescent="0.25">
      <c r="A161" s="13" t="s">
        <v>16</v>
      </c>
      <c r="B161" s="4" t="s">
        <v>17</v>
      </c>
      <c r="C161" s="5">
        <v>139901</v>
      </c>
      <c r="D161" s="5"/>
      <c r="E161" s="5"/>
      <c r="F161" s="5"/>
      <c r="G161" s="5"/>
    </row>
    <row r="162" spans="1:7" x14ac:dyDescent="0.25">
      <c r="A162" s="13">
        <v>34</v>
      </c>
      <c r="B162" s="4" t="s">
        <v>23</v>
      </c>
      <c r="C162" s="5">
        <v>180.47</v>
      </c>
      <c r="D162" s="5"/>
      <c r="E162" s="5"/>
      <c r="F162" s="5"/>
      <c r="G162" s="5"/>
    </row>
    <row r="163" spans="1:7" x14ac:dyDescent="0.25">
      <c r="A163" s="13" t="s">
        <v>28</v>
      </c>
      <c r="B163" s="4" t="s">
        <v>29</v>
      </c>
      <c r="C163" s="5">
        <v>2202.5</v>
      </c>
      <c r="D163" s="5"/>
      <c r="E163" s="5"/>
      <c r="F163" s="5"/>
      <c r="G163" s="5"/>
    </row>
    <row r="164" spans="1:7" x14ac:dyDescent="0.25">
      <c r="A164" s="13" t="s">
        <v>30</v>
      </c>
      <c r="B164" s="4" t="s">
        <v>31</v>
      </c>
      <c r="C164" s="5">
        <v>3675</v>
      </c>
      <c r="D164" s="5">
        <v>472297</v>
      </c>
      <c r="E164" s="5"/>
      <c r="F164" s="5"/>
      <c r="G164" s="5"/>
    </row>
    <row r="165" spans="1:7" x14ac:dyDescent="0.25">
      <c r="A165" s="3" t="s">
        <v>13</v>
      </c>
      <c r="B165" s="4" t="s">
        <v>1</v>
      </c>
      <c r="C165" s="5"/>
      <c r="D165" s="5">
        <f>D166</f>
        <v>0</v>
      </c>
      <c r="E165" s="5">
        <f>E166</f>
        <v>499944</v>
      </c>
      <c r="F165" s="5">
        <f t="shared" ref="F165:G165" si="42">F166</f>
        <v>1152380</v>
      </c>
      <c r="G165" s="5">
        <f t="shared" si="42"/>
        <v>0</v>
      </c>
    </row>
    <row r="166" spans="1:7" x14ac:dyDescent="0.25">
      <c r="A166" s="13" t="s">
        <v>30</v>
      </c>
      <c r="B166" s="4" t="s">
        <v>31</v>
      </c>
      <c r="C166" s="5"/>
      <c r="D166" s="5">
        <v>0</v>
      </c>
      <c r="E166" s="5">
        <v>499944</v>
      </c>
      <c r="F166" s="5">
        <v>1152380</v>
      </c>
      <c r="G166" s="5"/>
    </row>
    <row r="167" spans="1:7" x14ac:dyDescent="0.25">
      <c r="A167" s="12" t="s">
        <v>64</v>
      </c>
      <c r="B167" s="4" t="s">
        <v>65</v>
      </c>
      <c r="C167" s="5"/>
      <c r="D167" s="5"/>
      <c r="E167" s="5"/>
      <c r="F167" s="5"/>
      <c r="G167" s="5"/>
    </row>
    <row r="168" spans="1:7" x14ac:dyDescent="0.25">
      <c r="A168" s="3">
        <v>815</v>
      </c>
      <c r="B168" s="4" t="s">
        <v>66</v>
      </c>
      <c r="C168" s="5"/>
      <c r="D168" s="5">
        <f>D169</f>
        <v>0</v>
      </c>
      <c r="E168" s="5">
        <f>E169</f>
        <v>62119714</v>
      </c>
      <c r="F168" s="5">
        <f t="shared" ref="F168:G168" si="43">F169</f>
        <v>0</v>
      </c>
      <c r="G168" s="5">
        <f t="shared" si="43"/>
        <v>0</v>
      </c>
    </row>
    <row r="169" spans="1:7" x14ac:dyDescent="0.25">
      <c r="A169" s="13" t="s">
        <v>30</v>
      </c>
      <c r="B169" s="4" t="s">
        <v>31</v>
      </c>
      <c r="C169" s="5"/>
      <c r="D169" s="5">
        <v>0</v>
      </c>
      <c r="E169" s="5">
        <v>62119714</v>
      </c>
      <c r="F169" s="5"/>
      <c r="G169" s="5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 fin. plana 25-27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Katarina Goleš</cp:lastModifiedBy>
  <cp:lastPrinted>2023-10-04T12:01:46Z</cp:lastPrinted>
  <dcterms:created xsi:type="dcterms:W3CDTF">2023-10-03T08:13:36Z</dcterms:created>
  <dcterms:modified xsi:type="dcterms:W3CDTF">2024-12-12T13:33:07Z</dcterms:modified>
</cp:coreProperties>
</file>